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ivision Economica\"/>
    </mc:Choice>
  </mc:AlternateContent>
  <bookViews>
    <workbookView xWindow="0" yWindow="0" windowWidth="28800" windowHeight="12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1" i="1" l="1"/>
  <c r="G100" i="1" s="1"/>
  <c r="F101" i="1"/>
  <c r="F100" i="1" s="1"/>
  <c r="E101" i="1"/>
  <c r="E100" i="1"/>
  <c r="G93" i="1"/>
  <c r="F93" i="1"/>
  <c r="E93" i="1"/>
  <c r="G88" i="1"/>
  <c r="F88" i="1"/>
  <c r="E88" i="1"/>
  <c r="G83" i="1"/>
  <c r="F83" i="1"/>
  <c r="E83" i="1"/>
  <c r="G80" i="1"/>
  <c r="F80" i="1"/>
  <c r="F79" i="1" s="1"/>
  <c r="E80" i="1"/>
  <c r="E79" i="1" s="1"/>
  <c r="G79" i="1"/>
  <c r="G74" i="1"/>
  <c r="F74" i="1"/>
  <c r="E74" i="1"/>
  <c r="G69" i="1"/>
  <c r="F69" i="1"/>
  <c r="E69" i="1"/>
  <c r="G64" i="1"/>
  <c r="F64" i="1"/>
  <c r="E64" i="1"/>
  <c r="G61" i="1"/>
  <c r="G60" i="1" s="1"/>
  <c r="G59" i="1" s="1"/>
  <c r="F61" i="1"/>
  <c r="E61" i="1"/>
  <c r="E60" i="1" s="1"/>
  <c r="E59" i="1" s="1"/>
  <c r="F60" i="1"/>
  <c r="F59" i="1" s="1"/>
  <c r="G56" i="1"/>
  <c r="F56" i="1"/>
  <c r="G53" i="1"/>
  <c r="G52" i="1" s="1"/>
  <c r="F53" i="1"/>
  <c r="F52" i="1" s="1"/>
  <c r="F47" i="1" s="1"/>
  <c r="E52" i="1"/>
  <c r="G48" i="1"/>
  <c r="F48" i="1"/>
  <c r="E48" i="1"/>
  <c r="E47" i="1" s="1"/>
  <c r="G43" i="1"/>
  <c r="F43" i="1"/>
  <c r="E43" i="1"/>
  <c r="G35" i="1"/>
  <c r="F35" i="1"/>
  <c r="E35" i="1"/>
  <c r="G32" i="1"/>
  <c r="G31" i="1" s="1"/>
  <c r="F32" i="1"/>
  <c r="F31" i="1" s="1"/>
  <c r="E32" i="1"/>
  <c r="E31" i="1"/>
  <c r="G26" i="1"/>
  <c r="F26" i="1"/>
  <c r="E26" i="1"/>
  <c r="G22" i="1"/>
  <c r="G21" i="1" s="1"/>
  <c r="G30" i="1" s="1"/>
  <c r="F22" i="1"/>
  <c r="F21" i="1" s="1"/>
  <c r="F30" i="1" s="1"/>
  <c r="F39" i="1" s="1"/>
  <c r="F10" i="1" s="1"/>
  <c r="F99" i="1" s="1"/>
  <c r="E22" i="1"/>
  <c r="E21" i="1"/>
  <c r="G17" i="1"/>
  <c r="F17" i="1"/>
  <c r="E17" i="1"/>
  <c r="G13" i="1"/>
  <c r="G12" i="1" s="1"/>
  <c r="F13" i="1"/>
  <c r="E13" i="1"/>
  <c r="E12" i="1" s="1"/>
  <c r="E30" i="1" s="1"/>
  <c r="E39" i="1" s="1"/>
  <c r="E10" i="1" s="1"/>
  <c r="E99" i="1" s="1"/>
  <c r="F12" i="1"/>
  <c r="G39" i="1" l="1"/>
  <c r="G10" i="1" s="1"/>
  <c r="G99" i="1" s="1"/>
  <c r="G47" i="1"/>
</calcChain>
</file>

<file path=xl/sharedStrings.xml><?xml version="1.0" encoding="utf-8"?>
<sst xmlns="http://schemas.openxmlformats.org/spreadsheetml/2006/main" count="109" uniqueCount="89">
  <si>
    <t>3. DIMENSIÓN ECONOMICA</t>
  </si>
  <si>
    <t xml:space="preserve">     Módulo Sector de la Economía</t>
  </si>
  <si>
    <t xml:space="preserve">        Area Sector Externo</t>
  </si>
  <si>
    <t xml:space="preserve">         1. Balanza de Pagos en millones de dólares por año.</t>
  </si>
  <si>
    <t>Descripción</t>
  </si>
  <si>
    <t xml:space="preserve">2006 </t>
  </si>
  <si>
    <t xml:space="preserve">2007 </t>
  </si>
  <si>
    <t xml:space="preserve">2008 </t>
  </si>
  <si>
    <r>
      <t xml:space="preserve">2009 </t>
    </r>
    <r>
      <rPr>
        <b/>
        <vertAlign val="superscript"/>
        <sz val="8"/>
        <color indexed="9"/>
        <rFont val="Calibri"/>
        <family val="2"/>
      </rPr>
      <t>p</t>
    </r>
  </si>
  <si>
    <r>
      <t xml:space="preserve">2010 </t>
    </r>
    <r>
      <rPr>
        <b/>
        <vertAlign val="superscript"/>
        <sz val="8"/>
        <color indexed="9"/>
        <rFont val="Calibri"/>
        <family val="2"/>
      </rPr>
      <t>p</t>
    </r>
  </si>
  <si>
    <r>
      <t xml:space="preserve">2011 </t>
    </r>
    <r>
      <rPr>
        <b/>
        <vertAlign val="superscript"/>
        <sz val="8"/>
        <color indexed="9"/>
        <rFont val="Calibri"/>
        <family val="2"/>
      </rPr>
      <t>p</t>
    </r>
  </si>
  <si>
    <r>
      <t xml:space="preserve">2012 </t>
    </r>
    <r>
      <rPr>
        <b/>
        <vertAlign val="superscript"/>
        <sz val="8"/>
        <color indexed="9"/>
        <rFont val="Calibri"/>
        <family val="2"/>
      </rPr>
      <t>p</t>
    </r>
  </si>
  <si>
    <r>
      <t xml:space="preserve">2013 </t>
    </r>
    <r>
      <rPr>
        <b/>
        <vertAlign val="superscript"/>
        <sz val="8"/>
        <color indexed="9"/>
        <rFont val="Calibri"/>
        <family val="2"/>
      </rPr>
      <t>p</t>
    </r>
  </si>
  <si>
    <r>
      <t xml:space="preserve">2014 </t>
    </r>
    <r>
      <rPr>
        <b/>
        <vertAlign val="superscript"/>
        <sz val="8"/>
        <color indexed="9"/>
        <rFont val="Calibri"/>
        <family val="2"/>
      </rPr>
      <t>p</t>
    </r>
  </si>
  <si>
    <r>
      <t xml:space="preserve">2015 </t>
    </r>
    <r>
      <rPr>
        <b/>
        <vertAlign val="superscript"/>
        <sz val="8"/>
        <color indexed="9"/>
        <rFont val="Calibri"/>
        <family val="2"/>
      </rPr>
      <t>p</t>
    </r>
  </si>
  <si>
    <r>
      <t xml:space="preserve">2016 </t>
    </r>
    <r>
      <rPr>
        <b/>
        <vertAlign val="superscript"/>
        <sz val="8"/>
        <color indexed="9"/>
        <rFont val="Calibri"/>
        <family val="2"/>
      </rPr>
      <t>p</t>
    </r>
  </si>
  <si>
    <t xml:space="preserve">I.  CUENTA CORRIENTE  </t>
  </si>
  <si>
    <t xml:space="preserve">   BIENES Y SERVICIOS</t>
  </si>
  <si>
    <t xml:space="preserve">    BALANZA DE BIENES</t>
  </si>
  <si>
    <t>Exportaciones</t>
  </si>
  <si>
    <t>Mercancías Generales</t>
  </si>
  <si>
    <t>Bienes para Transformación</t>
  </si>
  <si>
    <t>Otros Bienes</t>
  </si>
  <si>
    <t>Importaciones</t>
  </si>
  <si>
    <t xml:space="preserve">    BALANZA DE SERVICIOS</t>
  </si>
  <si>
    <t>Ingresos</t>
  </si>
  <si>
    <t>Transporte</t>
  </si>
  <si>
    <t>Viajes</t>
  </si>
  <si>
    <t>Otros Servicios</t>
  </si>
  <si>
    <t>Gastos</t>
  </si>
  <si>
    <t>Balanza de bienes y servicios</t>
  </si>
  <si>
    <t xml:space="preserve">      BALANZA DE RENTA</t>
  </si>
  <si>
    <t xml:space="preserve">  Ingresos</t>
  </si>
  <si>
    <t xml:space="preserve">    Intereses </t>
  </si>
  <si>
    <t xml:space="preserve">    Otra Renta</t>
  </si>
  <si>
    <t xml:space="preserve">  Pagos</t>
  </si>
  <si>
    <t xml:space="preserve"> Intereses</t>
  </si>
  <si>
    <t xml:space="preserve"> Inversión Directa</t>
  </si>
  <si>
    <t xml:space="preserve"> Otra Renta</t>
  </si>
  <si>
    <t>Balanza de bienes, servicios y renta</t>
  </si>
  <si>
    <t xml:space="preserve">   BALANZA DE TRANSFERENCIAS</t>
  </si>
  <si>
    <t>d.c. Ingreso por Remesas Familiares</t>
  </si>
  <si>
    <t>II. CUENTA CAPITAL</t>
  </si>
  <si>
    <t xml:space="preserve">  Crédito</t>
  </si>
  <si>
    <t xml:space="preserve">   Transferencias de Capital</t>
  </si>
  <si>
    <t xml:space="preserve">  Débito</t>
  </si>
  <si>
    <t xml:space="preserve">III. CUENTA FINANCIERA </t>
  </si>
  <si>
    <r>
      <t xml:space="preserve">    Inversión  Directa </t>
    </r>
    <r>
      <rPr>
        <b/>
        <vertAlign val="superscript"/>
        <sz val="8"/>
        <rFont val="Calibri"/>
        <family val="2"/>
      </rPr>
      <t>1</t>
    </r>
  </si>
  <si>
    <t>Inversión directa en el exterior</t>
  </si>
  <si>
    <t>Inversión directa en Honduras</t>
  </si>
  <si>
    <t xml:space="preserve">    Inversión de Cartera</t>
  </si>
  <si>
    <t xml:space="preserve"> Activos</t>
  </si>
  <si>
    <t xml:space="preserve">   Acciones y otras participaciones</t>
  </si>
  <si>
    <t xml:space="preserve">   Títulos de deuda</t>
  </si>
  <si>
    <t xml:space="preserve"> Pasivos</t>
  </si>
  <si>
    <t xml:space="preserve">   Otra Inversión</t>
  </si>
  <si>
    <t xml:space="preserve">  Créditos Comerciales</t>
  </si>
  <si>
    <t xml:space="preserve">      Gobierno General</t>
  </si>
  <si>
    <t xml:space="preserve">      Otros Sectores</t>
  </si>
  <si>
    <t xml:space="preserve">   Préstamos</t>
  </si>
  <si>
    <t xml:space="preserve">      Banco Central</t>
  </si>
  <si>
    <t xml:space="preserve">      Sector Financiero</t>
  </si>
  <si>
    <t xml:space="preserve">            Otros Sectores</t>
  </si>
  <si>
    <t xml:space="preserve">  Moneda y Depósitos</t>
  </si>
  <si>
    <t xml:space="preserve">       Banco Central</t>
  </si>
  <si>
    <t xml:space="preserve">       Gobierno General</t>
  </si>
  <si>
    <t xml:space="preserve">       Sector Financiero</t>
  </si>
  <si>
    <t xml:space="preserve">       Otros Sectores</t>
  </si>
  <si>
    <t xml:space="preserve">  Otros Activos</t>
  </si>
  <si>
    <t xml:space="preserve">   Pasivos</t>
  </si>
  <si>
    <t xml:space="preserve">   Créditos Comerciales</t>
  </si>
  <si>
    <t xml:space="preserve">        Gobierno General</t>
  </si>
  <si>
    <t xml:space="preserve">        Otros Sectores</t>
  </si>
  <si>
    <t xml:space="preserve">        Banco Central</t>
  </si>
  <si>
    <t xml:space="preserve">        Sector Financiero</t>
  </si>
  <si>
    <t xml:space="preserve">   Moneda y Depósitos</t>
  </si>
  <si>
    <t xml:space="preserve">    Otros Pasivos</t>
  </si>
  <si>
    <t xml:space="preserve">         Banco Central</t>
  </si>
  <si>
    <t xml:space="preserve">         Gobierno General</t>
  </si>
  <si>
    <t xml:space="preserve">         Sector Financiero</t>
  </si>
  <si>
    <t xml:space="preserve">         Otros Sectores</t>
  </si>
  <si>
    <t>IV.  ERRORES Y OMISIONES NETOS</t>
  </si>
  <si>
    <t>BALANCE GLOBAL</t>
  </si>
  <si>
    <t>V.  RESERVAS Y RUBROS RELACIONADOS</t>
  </si>
  <si>
    <t>Activos de reserva del BCH</t>
  </si>
  <si>
    <t>Uso de crédito del FMI</t>
  </si>
  <si>
    <t>Financiamiento excepcional</t>
  </si>
  <si>
    <r>
      <t xml:space="preserve"> </t>
    </r>
    <r>
      <rPr>
        <vertAlign val="superscript"/>
        <sz val="8"/>
        <rFont val="Calibri"/>
        <family val="2"/>
      </rPr>
      <t>p/</t>
    </r>
    <r>
      <rPr>
        <sz val="8"/>
        <rFont val="Calibri"/>
        <family val="2"/>
      </rPr>
      <t xml:space="preserve"> Preliminar.</t>
    </r>
  </si>
  <si>
    <t>Fuente: Banco Central de Honduras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</si>
</sst>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0.0"/>
    <numFmt numFmtId="165" formatCode="#,##0.0"/>
    <numFmt numFmtId="166" formatCode="_-* #,##0.00\ _€_-;\-* #,##0.00\ _€_-;_-* &quot;-&quot;??\ _€_-;_-@_-"/>
  </numFmts>
  <fonts count="17">
    <font>
      <sz val="11"/>
      <color theme="1"/>
      <name val="Calibri"/>
      <family val="2"/>
      <scheme val="minor"/>
    </font>
    <font>
      <b/>
      <i/>
      <sz val="11"/>
      <color indexed="8"/>
      <name val="Calibri"/>
      <family val="2"/>
    </font>
    <font>
      <sz val="10"/>
      <name val="Courier"/>
      <family val="3"/>
    </font>
    <font>
      <b/>
      <sz val="8"/>
      <color indexed="9"/>
      <name val="Calibri"/>
      <family val="2"/>
    </font>
    <font>
      <sz val="12"/>
      <name val="Arial MT"/>
    </font>
    <font>
      <b/>
      <vertAlign val="superscript"/>
      <sz val="8"/>
      <color indexed="9"/>
      <name val="Calibri"/>
      <family val="2"/>
    </font>
    <font>
      <b/>
      <sz val="8"/>
      <name val="Calibri"/>
      <family val="2"/>
    </font>
    <font>
      <b/>
      <i/>
      <sz val="8"/>
      <name val="Calibri"/>
      <family val="2"/>
    </font>
    <font>
      <sz val="8"/>
      <name val="Calibri"/>
      <family val="2"/>
    </font>
    <font>
      <b/>
      <vertAlign val="superscript"/>
      <sz val="8"/>
      <name val="Calibri"/>
      <family val="2"/>
    </font>
    <font>
      <vertAlign val="superscript"/>
      <sz val="8"/>
      <name val="Calibri"/>
      <family val="2"/>
    </font>
    <font>
      <sz val="11"/>
      <color indexed="8"/>
      <name val="Calibri"/>
      <family val="2"/>
    </font>
    <font>
      <sz val="8"/>
      <color indexed="8"/>
      <name val="Calibri"/>
      <family val="2"/>
    </font>
    <font>
      <sz val="8"/>
      <color indexed="8"/>
      <name val="Arial"/>
      <family val="2"/>
    </font>
    <font>
      <b/>
      <i/>
      <sz val="12"/>
      <color indexed="8"/>
      <name val="Calibri"/>
      <family val="2"/>
    </font>
    <font>
      <b/>
      <i/>
      <sz val="14"/>
      <color indexed="8"/>
      <name val="Calibri"/>
      <family val="2"/>
    </font>
    <font>
      <b/>
      <i/>
      <sz val="20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166" fontId="11" fillId="0" borderId="0" applyFont="0" applyFill="0" applyBorder="0" applyAlignment="0" applyProtection="0"/>
  </cellStyleXfs>
  <cellXfs count="34">
    <xf numFmtId="0" fontId="0" fillId="0" borderId="0" xfId="0"/>
    <xf numFmtId="0" fontId="0" fillId="2" borderId="0" xfId="0" applyFill="1" applyBorder="1"/>
    <xf numFmtId="0" fontId="1" fillId="2" borderId="0" xfId="0" applyFont="1" applyFill="1" applyBorder="1"/>
    <xf numFmtId="0" fontId="3" fillId="3" borderId="1" xfId="1" applyFont="1" applyFill="1" applyBorder="1" applyAlignment="1" applyProtection="1">
      <alignment horizontal="left"/>
    </xf>
    <xf numFmtId="0" fontId="3" fillId="3" borderId="1" xfId="2" quotePrefix="1" applyFont="1" applyFill="1" applyBorder="1" applyAlignment="1">
      <alignment horizontal="right"/>
    </xf>
    <xf numFmtId="0" fontId="6" fillId="2" borderId="1" xfId="1" applyFont="1" applyFill="1" applyBorder="1" applyAlignment="1" applyProtection="1">
      <alignment horizontal="left"/>
    </xf>
    <xf numFmtId="164" fontId="6" fillId="2" borderId="1" xfId="1" applyNumberFormat="1" applyFont="1" applyFill="1" applyBorder="1" applyProtection="1"/>
    <xf numFmtId="165" fontId="6" fillId="2" borderId="1" xfId="1" applyNumberFormat="1" applyFont="1" applyFill="1" applyBorder="1" applyProtection="1"/>
    <xf numFmtId="0" fontId="0" fillId="2" borderId="1" xfId="0" applyFont="1" applyFill="1" applyBorder="1"/>
    <xf numFmtId="165" fontId="7" fillId="2" borderId="1" xfId="1" applyNumberFormat="1" applyFont="1" applyFill="1" applyBorder="1"/>
    <xf numFmtId="0" fontId="6" fillId="2" borderId="1" xfId="1" applyFont="1" applyFill="1" applyBorder="1" applyAlignment="1" applyProtection="1">
      <alignment horizontal="left" indent="3"/>
    </xf>
    <xf numFmtId="0" fontId="8" fillId="2" borderId="1" xfId="1" applyFont="1" applyFill="1" applyBorder="1" applyAlignment="1" applyProtection="1">
      <alignment horizontal="left" indent="5"/>
    </xf>
    <xf numFmtId="165" fontId="8" fillId="2" borderId="1" xfId="1" applyNumberFormat="1" applyFont="1" applyFill="1" applyBorder="1" applyProtection="1"/>
    <xf numFmtId="165" fontId="6" fillId="2" borderId="1" xfId="1" applyNumberFormat="1" applyFont="1" applyFill="1" applyBorder="1"/>
    <xf numFmtId="0" fontId="8" fillId="2" borderId="1" xfId="1" applyFont="1" applyFill="1" applyBorder="1" applyAlignment="1" applyProtection="1">
      <alignment horizontal="left" indent="3"/>
    </xf>
    <xf numFmtId="0" fontId="8" fillId="2" borderId="1" xfId="1" applyFont="1" applyFill="1" applyBorder="1" applyAlignment="1" applyProtection="1">
      <alignment horizontal="left" indent="4"/>
    </xf>
    <xf numFmtId="0" fontId="8" fillId="2" borderId="1" xfId="1" applyFont="1" applyFill="1" applyBorder="1" applyAlignment="1" applyProtection="1">
      <alignment horizontal="left" indent="1"/>
    </xf>
    <xf numFmtId="165" fontId="8" fillId="2" borderId="1" xfId="1" applyNumberFormat="1" applyFont="1" applyFill="1" applyBorder="1"/>
    <xf numFmtId="0" fontId="6" fillId="2" borderId="1" xfId="1" applyFont="1" applyFill="1" applyBorder="1" applyAlignment="1">
      <alignment horizontal="left" indent="3"/>
    </xf>
    <xf numFmtId="0" fontId="8" fillId="2" borderId="1" xfId="1" applyFont="1" applyFill="1" applyBorder="1" applyAlignment="1">
      <alignment horizontal="left" indent="5"/>
    </xf>
    <xf numFmtId="0" fontId="6" fillId="2" borderId="1" xfId="1" applyFont="1" applyFill="1" applyBorder="1" applyAlignment="1">
      <alignment horizontal="left" indent="5"/>
    </xf>
    <xf numFmtId="0" fontId="8" fillId="2" borderId="1" xfId="1" applyFont="1" applyFill="1" applyBorder="1" applyAlignment="1">
      <alignment horizontal="left" indent="3"/>
    </xf>
    <xf numFmtId="0" fontId="6" fillId="2" borderId="1" xfId="1" applyFont="1" applyFill="1" applyBorder="1" applyAlignment="1">
      <alignment horizontal="left"/>
    </xf>
    <xf numFmtId="0" fontId="8" fillId="2" borderId="1" xfId="1" applyFont="1" applyFill="1" applyBorder="1" applyAlignment="1">
      <alignment horizontal="left" indent="2"/>
    </xf>
    <xf numFmtId="0" fontId="8" fillId="2" borderId="0" xfId="0" applyFont="1" applyFill="1" applyBorder="1"/>
    <xf numFmtId="165" fontId="8" fillId="2" borderId="0" xfId="1" applyNumberFormat="1" applyFont="1" applyFill="1" applyBorder="1"/>
    <xf numFmtId="0" fontId="8" fillId="2" borderId="0" xfId="1" applyFont="1" applyFill="1" applyBorder="1"/>
    <xf numFmtId="43" fontId="8" fillId="2" borderId="0" xfId="3" applyNumberFormat="1" applyFont="1" applyFill="1" applyBorder="1"/>
    <xf numFmtId="0" fontId="12" fillId="2" borderId="0" xfId="0" applyFont="1" applyFill="1"/>
    <xf numFmtId="0" fontId="0" fillId="2" borderId="0" xfId="0" applyFont="1" applyFill="1" applyBorder="1"/>
    <xf numFmtId="0" fontId="13" fillId="2" borderId="0" xfId="0" applyFont="1" applyFill="1"/>
    <xf numFmtId="0" fontId="14" fillId="2" borderId="0" xfId="0" applyFont="1" applyFill="1" applyBorder="1"/>
    <xf numFmtId="0" fontId="15" fillId="2" borderId="0" xfId="0" applyFont="1" applyFill="1" applyBorder="1"/>
    <xf numFmtId="0" fontId="16" fillId="2" borderId="0" xfId="0" applyFont="1" applyFill="1" applyBorder="1"/>
  </cellXfs>
  <cellStyles count="4">
    <cellStyle name="Comma" xfId="3"/>
    <cellStyle name="Normal" xfId="0" builtinId="0"/>
    <cellStyle name="Normal_A_1" xfId="2"/>
    <cellStyle name="Normal_BOPIIP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110"/>
  <sheetViews>
    <sheetView tabSelected="1" workbookViewId="0">
      <selection activeCell="A7" sqref="A7"/>
    </sheetView>
  </sheetViews>
  <sheetFormatPr baseColWidth="10" defaultRowHeight="15"/>
  <sheetData>
    <row r="3" spans="1:15" ht="18.75">
      <c r="A3" s="32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 ht="15.75">
      <c r="A4" s="31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ht="15.75">
      <c r="A5" s="31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2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26.25">
      <c r="A7" s="33" t="s">
        <v>3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3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  <c r="H9" s="4" t="s">
        <v>10</v>
      </c>
      <c r="I9" s="4" t="s">
        <v>11</v>
      </c>
      <c r="J9" s="4" t="s">
        <v>12</v>
      </c>
      <c r="K9" s="4" t="s">
        <v>13</v>
      </c>
      <c r="L9" s="4" t="s">
        <v>14</v>
      </c>
      <c r="M9" s="4" t="s">
        <v>15</v>
      </c>
      <c r="N9" s="1"/>
      <c r="O9" s="1"/>
    </row>
    <row r="10" spans="1:15">
      <c r="A10" s="1"/>
      <c r="B10" s="5" t="s">
        <v>16</v>
      </c>
      <c r="C10" s="6">
        <v>-403.9338088366494</v>
      </c>
      <c r="D10" s="7">
        <v>-1116.1490130133589</v>
      </c>
      <c r="E10" s="7">
        <f>+E39+E40</f>
        <v>-2127.9230523595688</v>
      </c>
      <c r="F10" s="7">
        <f>+F39+F40</f>
        <v>-515.59526871367871</v>
      </c>
      <c r="G10" s="7">
        <f>+G39+G40</f>
        <v>-954.82841700471681</v>
      </c>
      <c r="H10" s="7">
        <v>-1503.1714680171958</v>
      </c>
      <c r="I10" s="7">
        <v>-1580.7</v>
      </c>
      <c r="J10" s="7">
        <v>-1762.5</v>
      </c>
      <c r="K10" s="7">
        <v>-1444.2</v>
      </c>
      <c r="L10" s="7">
        <v>-1291.4000000000001</v>
      </c>
      <c r="M10" s="8"/>
      <c r="N10" s="1"/>
      <c r="O10" s="1"/>
    </row>
    <row r="11" spans="1:15">
      <c r="A11" s="1"/>
      <c r="B11" s="5" t="s">
        <v>17</v>
      </c>
      <c r="C11" s="9"/>
      <c r="D11" s="9"/>
      <c r="E11" s="9"/>
      <c r="F11" s="9"/>
      <c r="G11" s="9"/>
      <c r="H11" s="9"/>
      <c r="I11" s="7"/>
      <c r="J11" s="7"/>
      <c r="K11" s="7"/>
      <c r="L11" s="7"/>
      <c r="M11" s="8"/>
      <c r="N11" s="1"/>
      <c r="O11" s="1"/>
    </row>
    <row r="12" spans="1:15">
      <c r="A12" s="1"/>
      <c r="B12" s="5" t="s">
        <v>18</v>
      </c>
      <c r="C12" s="7">
        <v>-2026.7014869191366</v>
      </c>
      <c r="D12" s="7">
        <v>-3104.1215489845008</v>
      </c>
      <c r="E12" s="7">
        <f>+E13-E17</f>
        <v>-4254.5890923688949</v>
      </c>
      <c r="F12" s="7">
        <f>+F13-F17</f>
        <v>-2474.6278554478522</v>
      </c>
      <c r="G12" s="7">
        <f>+G13-G17</f>
        <v>-2807.6236249824151</v>
      </c>
      <c r="H12" s="7">
        <v>-3133.3236147979469</v>
      </c>
      <c r="I12" s="7">
        <v>-3011.8</v>
      </c>
      <c r="J12" s="7">
        <v>-3147.1</v>
      </c>
      <c r="K12" s="7">
        <v>-2997.5</v>
      </c>
      <c r="L12" s="7">
        <v>-3056.3</v>
      </c>
      <c r="M12" s="8"/>
      <c r="N12" s="1"/>
      <c r="O12" s="1"/>
    </row>
    <row r="13" spans="1:15">
      <c r="A13" s="1"/>
      <c r="B13" s="10" t="s">
        <v>19</v>
      </c>
      <c r="C13" s="7">
        <v>5276.5630404471385</v>
      </c>
      <c r="D13" s="7">
        <v>5783.5898787687902</v>
      </c>
      <c r="E13" s="7">
        <f>+SUM(E14:E16)</f>
        <v>6198.5171877769699</v>
      </c>
      <c r="F13" s="7">
        <f>+SUM(F14:F16)</f>
        <v>4824.6496793137576</v>
      </c>
      <c r="G13" s="7">
        <f>+SUM(G14:G16)</f>
        <v>5741.9236977713126</v>
      </c>
      <c r="H13" s="7">
        <v>7204.3209246073266</v>
      </c>
      <c r="I13" s="7">
        <v>8359.2999999999993</v>
      </c>
      <c r="J13" s="7">
        <v>7805.5</v>
      </c>
      <c r="K13" s="7">
        <v>8072.2</v>
      </c>
      <c r="L13" s="7">
        <v>8040.7</v>
      </c>
      <c r="M13" s="8"/>
      <c r="N13" s="1"/>
      <c r="O13" s="1"/>
    </row>
    <row r="14" spans="1:15">
      <c r="A14" s="1"/>
      <c r="B14" s="11" t="s">
        <v>20</v>
      </c>
      <c r="C14" s="12">
        <v>2016.3348418059538</v>
      </c>
      <c r="D14" s="12">
        <v>2461.3528756471633</v>
      </c>
      <c r="E14" s="12">
        <v>2783.448002670742</v>
      </c>
      <c r="F14" s="12">
        <v>2238.1628970878464</v>
      </c>
      <c r="G14" s="12">
        <v>2664.8398429658855</v>
      </c>
      <c r="H14" s="12">
        <v>3803.241245028828</v>
      </c>
      <c r="I14" s="7">
        <v>4295.3999999999996</v>
      </c>
      <c r="J14" s="7">
        <v>3787.9</v>
      </c>
      <c r="K14" s="7">
        <v>3957.6</v>
      </c>
      <c r="L14" s="7">
        <v>3824.5</v>
      </c>
      <c r="M14" s="8"/>
      <c r="N14" s="1"/>
      <c r="O14" s="1"/>
    </row>
    <row r="15" spans="1:15">
      <c r="A15" s="1"/>
      <c r="B15" s="11" t="s">
        <v>21</v>
      </c>
      <c r="C15" s="12">
        <v>3167.5849247311849</v>
      </c>
      <c r="D15" s="12">
        <v>3240.7577421246269</v>
      </c>
      <c r="E15" s="12">
        <v>3350.1934128742282</v>
      </c>
      <c r="F15" s="12">
        <v>2506.8018307459115</v>
      </c>
      <c r="G15" s="12">
        <v>2979.1404414698736</v>
      </c>
      <c r="H15" s="12">
        <v>3290.106000013699</v>
      </c>
      <c r="I15" s="7">
        <v>3939.4</v>
      </c>
      <c r="J15" s="7">
        <v>3889.5</v>
      </c>
      <c r="K15" s="7">
        <v>3979.8</v>
      </c>
      <c r="L15" s="7">
        <v>4086.7</v>
      </c>
      <c r="M15" s="8"/>
      <c r="N15" s="1"/>
      <c r="O15" s="1"/>
    </row>
    <row r="16" spans="1:15">
      <c r="A16" s="1"/>
      <c r="B16" s="11" t="s">
        <v>22</v>
      </c>
      <c r="C16" s="12">
        <v>92.643273910000005</v>
      </c>
      <c r="D16" s="12">
        <v>81.479260997000011</v>
      </c>
      <c r="E16" s="12">
        <v>64.875772232000003</v>
      </c>
      <c r="F16" s="12">
        <v>79.684951479999995</v>
      </c>
      <c r="G16" s="12">
        <v>97.943413335553458</v>
      </c>
      <c r="H16" s="12">
        <v>110.97367956479999</v>
      </c>
      <c r="I16" s="7">
        <v>124.5</v>
      </c>
      <c r="J16" s="7">
        <v>128.1</v>
      </c>
      <c r="K16" s="7">
        <v>134.80000000000001</v>
      </c>
      <c r="L16" s="7">
        <v>129.6</v>
      </c>
      <c r="M16" s="8"/>
      <c r="N16" s="1"/>
      <c r="O16" s="1"/>
    </row>
    <row r="17" spans="1:15">
      <c r="A17" s="1"/>
      <c r="B17" s="10" t="s">
        <v>23</v>
      </c>
      <c r="C17" s="7">
        <v>7303.2645273662756</v>
      </c>
      <c r="D17" s="7">
        <v>8887.711427753291</v>
      </c>
      <c r="E17" s="7">
        <f>+SUM(E18:E20)</f>
        <v>10453.106280145865</v>
      </c>
      <c r="F17" s="7">
        <f>+SUM(F18:F20)</f>
        <v>7299.2775347616098</v>
      </c>
      <c r="G17" s="7">
        <f>+SUM(G18:G20)</f>
        <v>8549.5473227537277</v>
      </c>
      <c r="H17" s="7">
        <v>10337.644539405273</v>
      </c>
      <c r="I17" s="7">
        <v>11371.1</v>
      </c>
      <c r="J17" s="7">
        <v>10952.6</v>
      </c>
      <c r="K17" s="7">
        <v>11069.7</v>
      </c>
      <c r="L17" s="7">
        <v>11097</v>
      </c>
      <c r="M17" s="8"/>
      <c r="N17" s="1"/>
      <c r="O17" s="1"/>
    </row>
    <row r="18" spans="1:15">
      <c r="A18" s="1"/>
      <c r="B18" s="11" t="s">
        <v>20</v>
      </c>
      <c r="C18" s="12">
        <v>5218.2809036385443</v>
      </c>
      <c r="D18" s="12">
        <v>6706.4882132108023</v>
      </c>
      <c r="E18" s="12">
        <v>8207.9006503404689</v>
      </c>
      <c r="F18" s="12">
        <v>5698.8891295394924</v>
      </c>
      <c r="G18" s="12">
        <v>6659.1538425354192</v>
      </c>
      <c r="H18" s="12">
        <v>8297.179163118175</v>
      </c>
      <c r="I18" s="7">
        <v>8620.1</v>
      </c>
      <c r="J18" s="7">
        <v>8384.5</v>
      </c>
      <c r="K18" s="7">
        <v>8499.6</v>
      </c>
      <c r="L18" s="7">
        <v>8573.6</v>
      </c>
      <c r="M18" s="8"/>
      <c r="N18" s="1"/>
      <c r="O18" s="1"/>
    </row>
    <row r="19" spans="1:15">
      <c r="A19" s="1"/>
      <c r="B19" s="11" t="s">
        <v>21</v>
      </c>
      <c r="C19" s="12">
        <v>2084.1795537277312</v>
      </c>
      <c r="D19" s="12">
        <v>2180.0726545424891</v>
      </c>
      <c r="E19" s="12">
        <v>2244.6550698053952</v>
      </c>
      <c r="F19" s="12">
        <v>1599.8884052221174</v>
      </c>
      <c r="G19" s="12">
        <v>1889.7934802183086</v>
      </c>
      <c r="H19" s="12">
        <v>2039.8153762870988</v>
      </c>
      <c r="I19" s="7">
        <v>2748.4</v>
      </c>
      <c r="J19" s="7">
        <v>2559.6</v>
      </c>
      <c r="K19" s="7">
        <v>2561.4</v>
      </c>
      <c r="L19" s="7">
        <v>2514.3000000000002</v>
      </c>
      <c r="M19" s="8"/>
      <c r="N19" s="1"/>
      <c r="O19" s="1"/>
    </row>
    <row r="20" spans="1:15">
      <c r="A20" s="1"/>
      <c r="B20" s="11" t="s">
        <v>22</v>
      </c>
      <c r="C20" s="12">
        <v>0.80407000000000006</v>
      </c>
      <c r="D20" s="12">
        <v>1.15056</v>
      </c>
      <c r="E20" s="12">
        <v>0.55055999999999994</v>
      </c>
      <c r="F20" s="12">
        <v>0.5</v>
      </c>
      <c r="G20" s="12">
        <v>0.6</v>
      </c>
      <c r="H20" s="12">
        <v>0.65</v>
      </c>
      <c r="I20" s="7">
        <v>2.6</v>
      </c>
      <c r="J20" s="7">
        <v>8.5</v>
      </c>
      <c r="K20" s="7">
        <v>8.8000000000000007</v>
      </c>
      <c r="L20" s="7">
        <v>9.1</v>
      </c>
      <c r="M20" s="8"/>
      <c r="N20" s="1"/>
      <c r="O20" s="1"/>
    </row>
    <row r="21" spans="1:15">
      <c r="A21" s="1"/>
      <c r="B21" s="5" t="s">
        <v>24</v>
      </c>
      <c r="C21" s="7">
        <v>-290.73537778202956</v>
      </c>
      <c r="D21" s="7">
        <v>-288.06458960795976</v>
      </c>
      <c r="E21" s="7">
        <f>+E22-E26</f>
        <v>-326.21641409181689</v>
      </c>
      <c r="F21" s="7">
        <f>+F22-F26</f>
        <v>-149.93678261280093</v>
      </c>
      <c r="G21" s="7">
        <f>+G22-G26</f>
        <v>-309.72709696199911</v>
      </c>
      <c r="H21" s="7">
        <v>-473.13315253023006</v>
      </c>
      <c r="I21" s="7">
        <v>-591.20000000000005</v>
      </c>
      <c r="J21" s="7">
        <v>-667.7</v>
      </c>
      <c r="K21" s="7">
        <v>-697.5</v>
      </c>
      <c r="L21" s="7">
        <v>-689.7</v>
      </c>
      <c r="M21" s="8"/>
      <c r="N21" s="1"/>
      <c r="O21" s="1"/>
    </row>
    <row r="22" spans="1:15">
      <c r="A22" s="1"/>
      <c r="B22" s="10" t="s">
        <v>25</v>
      </c>
      <c r="C22" s="7">
        <v>744.93964586102334</v>
      </c>
      <c r="D22" s="7">
        <v>780.71608990979735</v>
      </c>
      <c r="E22" s="7">
        <f>+SUM(E23:E25)</f>
        <v>911.57798736647851</v>
      </c>
      <c r="F22" s="7">
        <f>+SUM(F23:F25)</f>
        <v>953.42256522003868</v>
      </c>
      <c r="G22" s="7">
        <f>+SUM(G23:G25)</f>
        <v>1021.6203484501697</v>
      </c>
      <c r="H22" s="7">
        <v>1082.7543138273911</v>
      </c>
      <c r="I22" s="7">
        <v>1055.9000000000001</v>
      </c>
      <c r="J22" s="7">
        <v>1012.9</v>
      </c>
      <c r="K22" s="7">
        <v>1086.9000000000001</v>
      </c>
      <c r="L22" s="7">
        <v>1104.2</v>
      </c>
      <c r="M22" s="8"/>
      <c r="N22" s="1"/>
      <c r="O22" s="1"/>
    </row>
    <row r="23" spans="1:15">
      <c r="A23" s="1"/>
      <c r="B23" s="11" t="s">
        <v>26</v>
      </c>
      <c r="C23" s="12">
        <v>38.651102719414396</v>
      </c>
      <c r="D23" s="12">
        <v>49.902912713799189</v>
      </c>
      <c r="E23" s="12">
        <v>54.267270531571263</v>
      </c>
      <c r="F23" s="12">
        <v>52.274985520960776</v>
      </c>
      <c r="G23" s="12">
        <v>48.562749658792129</v>
      </c>
      <c r="H23" s="12">
        <v>79.236366825596122</v>
      </c>
      <c r="I23" s="7">
        <v>78.900000000000006</v>
      </c>
      <c r="J23" s="7">
        <v>101.8</v>
      </c>
      <c r="K23" s="7">
        <v>98.3</v>
      </c>
      <c r="L23" s="7">
        <v>93.3</v>
      </c>
      <c r="M23" s="8"/>
      <c r="N23" s="1"/>
      <c r="O23" s="1"/>
    </row>
    <row r="24" spans="1:15">
      <c r="A24" s="1"/>
      <c r="B24" s="11" t="s">
        <v>27</v>
      </c>
      <c r="C24" s="12">
        <v>515.25068351203402</v>
      </c>
      <c r="D24" s="12">
        <v>545.56000000000006</v>
      </c>
      <c r="E24" s="12">
        <v>619</v>
      </c>
      <c r="F24" s="12">
        <v>615.9</v>
      </c>
      <c r="G24" s="12">
        <v>650</v>
      </c>
      <c r="H24" s="12">
        <v>702.08013434461543</v>
      </c>
      <c r="I24" s="7">
        <v>679</v>
      </c>
      <c r="J24" s="7">
        <v>608.20000000000005</v>
      </c>
      <c r="K24" s="7">
        <v>629.5</v>
      </c>
      <c r="L24" s="7">
        <v>650.4</v>
      </c>
      <c r="M24" s="8"/>
      <c r="N24" s="1"/>
      <c r="O24" s="1"/>
    </row>
    <row r="25" spans="1:15">
      <c r="A25" s="1"/>
      <c r="B25" s="11" t="s">
        <v>28</v>
      </c>
      <c r="C25" s="12">
        <v>191.03785962957497</v>
      </c>
      <c r="D25" s="12">
        <v>185.25317719599815</v>
      </c>
      <c r="E25" s="12">
        <v>238.31071683490725</v>
      </c>
      <c r="F25" s="12">
        <v>285.24757969907796</v>
      </c>
      <c r="G25" s="12">
        <v>323.05759879137759</v>
      </c>
      <c r="H25" s="12">
        <v>301.43781265717956</v>
      </c>
      <c r="I25" s="7">
        <v>298.10000000000002</v>
      </c>
      <c r="J25" s="7">
        <v>302.89999999999998</v>
      </c>
      <c r="K25" s="7">
        <v>359.1</v>
      </c>
      <c r="L25" s="7">
        <v>360.4</v>
      </c>
      <c r="M25" s="8"/>
      <c r="N25" s="1"/>
      <c r="O25" s="1"/>
    </row>
    <row r="26" spans="1:15">
      <c r="A26" s="1"/>
      <c r="B26" s="10" t="s">
        <v>29</v>
      </c>
      <c r="C26" s="7">
        <v>1035.675023643053</v>
      </c>
      <c r="D26" s="7">
        <v>1068.7806795177571</v>
      </c>
      <c r="E26" s="7">
        <f>+SUM(E27:E29)</f>
        <v>1237.7944014582954</v>
      </c>
      <c r="F26" s="7">
        <f>+SUM(F27:F29)</f>
        <v>1103.3593478328396</v>
      </c>
      <c r="G26" s="7">
        <f>+SUM(G27:G29)</f>
        <v>1331.3474454121688</v>
      </c>
      <c r="H26" s="7">
        <v>1555.8874663576212</v>
      </c>
      <c r="I26" s="7">
        <v>1647.1</v>
      </c>
      <c r="J26" s="7">
        <v>1680.6</v>
      </c>
      <c r="K26" s="7">
        <v>1784.4</v>
      </c>
      <c r="L26" s="7">
        <v>1794</v>
      </c>
      <c r="M26" s="8"/>
      <c r="N26" s="1"/>
      <c r="O26" s="1"/>
    </row>
    <row r="27" spans="1:15">
      <c r="A27" s="1"/>
      <c r="B27" s="11" t="s">
        <v>26</v>
      </c>
      <c r="C27" s="12">
        <v>531.60948767344814</v>
      </c>
      <c r="D27" s="12">
        <v>625.10713565401556</v>
      </c>
      <c r="E27" s="12">
        <v>697.48699391635182</v>
      </c>
      <c r="F27" s="12">
        <v>459.8257192880593</v>
      </c>
      <c r="G27" s="12">
        <v>587.6141865332429</v>
      </c>
      <c r="H27" s="12">
        <v>762.45411093408507</v>
      </c>
      <c r="I27" s="7">
        <v>903.1</v>
      </c>
      <c r="J27" s="7">
        <v>902.4</v>
      </c>
      <c r="K27" s="7">
        <v>955.7</v>
      </c>
      <c r="L27" s="7">
        <v>998.3</v>
      </c>
      <c r="M27" s="8"/>
      <c r="N27" s="1"/>
      <c r="O27" s="1"/>
    </row>
    <row r="28" spans="1:15">
      <c r="A28" s="1"/>
      <c r="B28" s="11" t="s">
        <v>27</v>
      </c>
      <c r="C28" s="12">
        <v>355.00107839240002</v>
      </c>
      <c r="D28" s="12">
        <v>212.01999999999998</v>
      </c>
      <c r="E28" s="12">
        <v>290.54000000000002</v>
      </c>
      <c r="F28" s="12">
        <v>296</v>
      </c>
      <c r="G28" s="12">
        <v>320.73198162930339</v>
      </c>
      <c r="H28" s="12">
        <v>397.40256134195943</v>
      </c>
      <c r="I28" s="7">
        <v>454.2</v>
      </c>
      <c r="J28" s="7">
        <v>404</v>
      </c>
      <c r="K28" s="7">
        <v>412.2</v>
      </c>
      <c r="L28" s="7">
        <v>404.8</v>
      </c>
      <c r="M28" s="8"/>
      <c r="N28" s="1"/>
      <c r="O28" s="1"/>
    </row>
    <row r="29" spans="1:15">
      <c r="A29" s="1"/>
      <c r="B29" s="11" t="s">
        <v>28</v>
      </c>
      <c r="C29" s="12">
        <v>149.06445757720479</v>
      </c>
      <c r="D29" s="12">
        <v>231.65354386374145</v>
      </c>
      <c r="E29" s="12">
        <v>249.76740754194356</v>
      </c>
      <c r="F29" s="12">
        <v>347.53362854478036</v>
      </c>
      <c r="G29" s="12">
        <v>423.00127724962249</v>
      </c>
      <c r="H29" s="12">
        <v>396.03079408157669</v>
      </c>
      <c r="I29" s="7">
        <v>289.8</v>
      </c>
      <c r="J29" s="7">
        <v>374.2</v>
      </c>
      <c r="K29" s="7">
        <v>416.6</v>
      </c>
      <c r="L29" s="7">
        <v>390.9</v>
      </c>
      <c r="M29" s="8"/>
      <c r="N29" s="1"/>
      <c r="O29" s="1"/>
    </row>
    <row r="30" spans="1:15">
      <c r="A30" s="1"/>
      <c r="B30" s="5" t="s">
        <v>30</v>
      </c>
      <c r="C30" s="7">
        <v>-2317.4368647011661</v>
      </c>
      <c r="D30" s="7">
        <v>-3392.1861385924603</v>
      </c>
      <c r="E30" s="7">
        <f>+E12+E21</f>
        <v>-4580.8055064607115</v>
      </c>
      <c r="F30" s="7">
        <f>+F21+F12</f>
        <v>-2624.5646380606531</v>
      </c>
      <c r="G30" s="7">
        <f>+G21+G12</f>
        <v>-3117.3507219444141</v>
      </c>
      <c r="H30" s="7">
        <v>-3606.4567673281772</v>
      </c>
      <c r="I30" s="7">
        <v>-3602.9</v>
      </c>
      <c r="J30" s="7">
        <v>-3814.8</v>
      </c>
      <c r="K30" s="7">
        <v>-3695</v>
      </c>
      <c r="L30" s="7">
        <v>-3746</v>
      </c>
      <c r="M30" s="8"/>
      <c r="N30" s="1"/>
      <c r="O30" s="1"/>
    </row>
    <row r="31" spans="1:15">
      <c r="A31" s="1"/>
      <c r="B31" s="5" t="s">
        <v>31</v>
      </c>
      <c r="C31" s="13">
        <v>-536.75957938575038</v>
      </c>
      <c r="D31" s="13">
        <v>-395.24160535964273</v>
      </c>
      <c r="E31" s="13">
        <f>+E32-E35</f>
        <v>-520.55426069351574</v>
      </c>
      <c r="F31" s="13">
        <f>+F32-F35</f>
        <v>-530.05267767108398</v>
      </c>
      <c r="G31" s="13">
        <f>+G32-G35</f>
        <v>-597.97711677316636</v>
      </c>
      <c r="H31" s="13">
        <v>-955.17315992589806</v>
      </c>
      <c r="I31" s="7">
        <v>-1265.5</v>
      </c>
      <c r="J31" s="7">
        <v>-1353</v>
      </c>
      <c r="K31" s="7">
        <v>-1321.5</v>
      </c>
      <c r="L31" s="7">
        <v>-1380.2</v>
      </c>
      <c r="M31" s="8"/>
      <c r="N31" s="1"/>
      <c r="O31" s="1"/>
    </row>
    <row r="32" spans="1:15">
      <c r="A32" s="1"/>
      <c r="B32" s="10" t="s">
        <v>32</v>
      </c>
      <c r="C32" s="7">
        <v>198.06662175872097</v>
      </c>
      <c r="D32" s="7">
        <v>257.18617452625614</v>
      </c>
      <c r="E32" s="7">
        <f>+E33+E34</f>
        <v>148.07054636242736</v>
      </c>
      <c r="F32" s="7">
        <f>+F33+F34</f>
        <v>73.884572531766992</v>
      </c>
      <c r="G32" s="7">
        <f>+G33+G34</f>
        <v>54.562991416650256</v>
      </c>
      <c r="H32" s="7">
        <v>64.378251350117651</v>
      </c>
      <c r="I32" s="7">
        <v>62.1</v>
      </c>
      <c r="J32" s="7">
        <v>48.2</v>
      </c>
      <c r="K32" s="7">
        <v>46.7</v>
      </c>
      <c r="L32" s="7">
        <v>59</v>
      </c>
      <c r="M32" s="8"/>
      <c r="N32" s="1"/>
      <c r="O32" s="1"/>
    </row>
    <row r="33" spans="1:15">
      <c r="A33" s="1"/>
      <c r="B33" s="14" t="s">
        <v>33</v>
      </c>
      <c r="C33" s="12">
        <v>167.66180582878144</v>
      </c>
      <c r="D33" s="12">
        <v>224.28742452625613</v>
      </c>
      <c r="E33" s="12">
        <v>134.21554636242738</v>
      </c>
      <c r="F33" s="12">
        <v>64.365996327729746</v>
      </c>
      <c r="G33" s="12">
        <v>45.833823426877906</v>
      </c>
      <c r="H33" s="12">
        <v>51.378251350117651</v>
      </c>
      <c r="I33" s="7">
        <v>33.6</v>
      </c>
      <c r="J33" s="7">
        <v>32.700000000000003</v>
      </c>
      <c r="K33" s="7">
        <v>30.4</v>
      </c>
      <c r="L33" s="7">
        <v>42.6</v>
      </c>
      <c r="M33" s="8"/>
      <c r="N33" s="1"/>
      <c r="O33" s="1"/>
    </row>
    <row r="34" spans="1:15">
      <c r="A34" s="1"/>
      <c r="B34" s="14" t="s">
        <v>34</v>
      </c>
      <c r="C34" s="12">
        <v>30.404815929939506</v>
      </c>
      <c r="D34" s="12">
        <v>32.89875</v>
      </c>
      <c r="E34" s="12">
        <v>13.855</v>
      </c>
      <c r="F34" s="12">
        <v>9.5185762040372417</v>
      </c>
      <c r="G34" s="12">
        <v>8.7291679897723498</v>
      </c>
      <c r="H34" s="12">
        <v>12.999999999999996</v>
      </c>
      <c r="I34" s="7">
        <v>28.5</v>
      </c>
      <c r="J34" s="7">
        <v>15.5</v>
      </c>
      <c r="K34" s="7">
        <v>16.3</v>
      </c>
      <c r="L34" s="7">
        <v>16.399999999999999</v>
      </c>
      <c r="M34" s="8"/>
      <c r="N34" s="1"/>
      <c r="O34" s="1"/>
    </row>
    <row r="35" spans="1:15">
      <c r="A35" s="1"/>
      <c r="B35" s="10" t="s">
        <v>35</v>
      </c>
      <c r="C35" s="7">
        <v>734.82620114447184</v>
      </c>
      <c r="D35" s="7">
        <v>652.42777988589887</v>
      </c>
      <c r="E35" s="7">
        <f>+SUM(E36:E38)</f>
        <v>668.62480705594317</v>
      </c>
      <c r="F35" s="7">
        <f>+SUM(F36:F38)</f>
        <v>603.93725020285103</v>
      </c>
      <c r="G35" s="7">
        <f>+SUM(G36:G38)</f>
        <v>652.54010818981658</v>
      </c>
      <c r="H35" s="7">
        <v>1019.5514112760158</v>
      </c>
      <c r="I35" s="7">
        <v>1327.6</v>
      </c>
      <c r="J35" s="7">
        <v>1401.2</v>
      </c>
      <c r="K35" s="7">
        <v>1368.2</v>
      </c>
      <c r="L35" s="7">
        <v>1439.3</v>
      </c>
      <c r="M35" s="8"/>
      <c r="N35" s="1"/>
      <c r="O35" s="1"/>
    </row>
    <row r="36" spans="1:15">
      <c r="A36" s="1"/>
      <c r="B36" s="15" t="s">
        <v>36</v>
      </c>
      <c r="C36" s="12">
        <v>112.20653872444021</v>
      </c>
      <c r="D36" s="12">
        <v>115.01425355794663</v>
      </c>
      <c r="E36" s="12">
        <v>97.667984147028662</v>
      </c>
      <c r="F36" s="12">
        <v>77.538689061502993</v>
      </c>
      <c r="G36" s="12">
        <v>75.822485493821475</v>
      </c>
      <c r="H36" s="12">
        <v>96.251387638343715</v>
      </c>
      <c r="I36" s="7">
        <v>98.9</v>
      </c>
      <c r="J36" s="7">
        <v>152.80000000000001</v>
      </c>
      <c r="K36" s="7">
        <v>197.5</v>
      </c>
      <c r="L36" s="7">
        <v>215.5</v>
      </c>
      <c r="M36" s="8"/>
      <c r="N36" s="1"/>
      <c r="O36" s="1"/>
    </row>
    <row r="37" spans="1:15">
      <c r="A37" s="1"/>
      <c r="B37" s="15" t="s">
        <v>37</v>
      </c>
      <c r="C37" s="12">
        <v>620.67489365339202</v>
      </c>
      <c r="D37" s="12">
        <v>534.92630632795226</v>
      </c>
      <c r="E37" s="12">
        <v>534.0068229089145</v>
      </c>
      <c r="F37" s="12">
        <v>499.21062075134807</v>
      </c>
      <c r="G37" s="12">
        <v>566.64762951599516</v>
      </c>
      <c r="H37" s="12">
        <v>909.70002363767207</v>
      </c>
      <c r="I37" s="7">
        <v>1192.3</v>
      </c>
      <c r="J37" s="7">
        <v>1207.5</v>
      </c>
      <c r="K37" s="7">
        <v>1128.5999999999999</v>
      </c>
      <c r="L37" s="7">
        <v>1182.5999999999999</v>
      </c>
      <c r="M37" s="8"/>
      <c r="N37" s="1"/>
      <c r="O37" s="1"/>
    </row>
    <row r="38" spans="1:15">
      <c r="A38" s="1"/>
      <c r="B38" s="15" t="s">
        <v>38</v>
      </c>
      <c r="C38" s="12">
        <v>2.121696766639146</v>
      </c>
      <c r="D38" s="12">
        <v>2.4872199999999998</v>
      </c>
      <c r="E38" s="12">
        <v>36.949999999999996</v>
      </c>
      <c r="F38" s="12">
        <v>27.187940390000001</v>
      </c>
      <c r="G38" s="12">
        <v>10.069993180000001</v>
      </c>
      <c r="H38" s="12">
        <v>13.600000000000001</v>
      </c>
      <c r="I38" s="7">
        <v>36.4</v>
      </c>
      <c r="J38" s="7">
        <v>40.9</v>
      </c>
      <c r="K38" s="7">
        <v>42.1</v>
      </c>
      <c r="L38" s="7">
        <v>41.1</v>
      </c>
      <c r="M38" s="8"/>
      <c r="N38" s="1"/>
      <c r="O38" s="1"/>
    </row>
    <row r="39" spans="1:15">
      <c r="A39" s="1"/>
      <c r="B39" s="5" t="s">
        <v>39</v>
      </c>
      <c r="C39" s="7">
        <v>-2854.1964440869165</v>
      </c>
      <c r="D39" s="7">
        <v>-3787.4277439521029</v>
      </c>
      <c r="E39" s="7">
        <f>+E30+E31</f>
        <v>-5101.3597671542275</v>
      </c>
      <c r="F39" s="7">
        <f>+F30+F31</f>
        <v>-3154.6173157317371</v>
      </c>
      <c r="G39" s="7">
        <f>+G30+G31</f>
        <v>-3715.3278387175806</v>
      </c>
      <c r="H39" s="7">
        <v>-4561.6299272540755</v>
      </c>
      <c r="I39" s="7">
        <v>-4868.5</v>
      </c>
      <c r="J39" s="7">
        <v>-5167.8</v>
      </c>
      <c r="K39" s="7">
        <v>-5016.5</v>
      </c>
      <c r="L39" s="7">
        <v>-5126.2</v>
      </c>
      <c r="M39" s="8"/>
      <c r="N39" s="1"/>
      <c r="O39" s="1"/>
    </row>
    <row r="40" spans="1:15">
      <c r="A40" s="1"/>
      <c r="B40" s="5" t="s">
        <v>40</v>
      </c>
      <c r="C40" s="13">
        <v>2450.2626352502671</v>
      </c>
      <c r="D40" s="13">
        <v>2671.278730938744</v>
      </c>
      <c r="E40" s="13">
        <v>2973.4367147946587</v>
      </c>
      <c r="F40" s="13">
        <v>2639.0220470180584</v>
      </c>
      <c r="G40" s="13">
        <v>2760.4994217128638</v>
      </c>
      <c r="H40" s="13">
        <v>3058.4584592368797</v>
      </c>
      <c r="I40" s="7">
        <v>3287.7</v>
      </c>
      <c r="J40" s="7">
        <v>3405.3</v>
      </c>
      <c r="K40" s="7">
        <v>3572.3</v>
      </c>
      <c r="L40" s="7">
        <v>3834.8</v>
      </c>
      <c r="M40" s="8"/>
      <c r="N40" s="1"/>
      <c r="O40" s="1"/>
    </row>
    <row r="41" spans="1:15">
      <c r="A41" s="1"/>
      <c r="B41" s="14" t="s">
        <v>41</v>
      </c>
      <c r="C41" s="12">
        <v>2328.5689000000002</v>
      </c>
      <c r="D41" s="12">
        <v>2580.7459125</v>
      </c>
      <c r="E41" s="12">
        <v>2807.489123185017</v>
      </c>
      <c r="F41" s="12">
        <v>2467.9109642154799</v>
      </c>
      <c r="G41" s="12">
        <v>2594.1390465191257</v>
      </c>
      <c r="H41" s="12">
        <v>2797.5925357063397</v>
      </c>
      <c r="I41" s="7">
        <v>2891.8</v>
      </c>
      <c r="J41" s="7">
        <v>3082.7</v>
      </c>
      <c r="K41" s="7">
        <v>3353.2</v>
      </c>
      <c r="L41" s="7">
        <v>3649.8</v>
      </c>
      <c r="M41" s="8"/>
      <c r="N41" s="1"/>
      <c r="O41" s="1"/>
    </row>
    <row r="42" spans="1:15">
      <c r="A42" s="1"/>
      <c r="B42" s="14"/>
      <c r="C42" s="12"/>
      <c r="D42" s="12"/>
      <c r="E42" s="13"/>
      <c r="F42" s="13"/>
      <c r="G42" s="13"/>
      <c r="H42" s="13"/>
      <c r="I42" s="7"/>
      <c r="J42" s="7"/>
      <c r="K42" s="7"/>
      <c r="L42" s="7"/>
      <c r="M42" s="8"/>
      <c r="N42" s="1"/>
      <c r="O42" s="1"/>
    </row>
    <row r="43" spans="1:15">
      <c r="A43" s="1"/>
      <c r="B43" s="5" t="s">
        <v>42</v>
      </c>
      <c r="C43" s="13">
        <v>1484.78289</v>
      </c>
      <c r="D43" s="13">
        <v>1206.6028107599998</v>
      </c>
      <c r="E43" s="13">
        <f>+E44</f>
        <v>96.96679913107775</v>
      </c>
      <c r="F43" s="13">
        <f>+F44-F46</f>
        <v>130.43081141103772</v>
      </c>
      <c r="G43" s="13">
        <f>+G44-G46</f>
        <v>84.440533481541678</v>
      </c>
      <c r="H43" s="13">
        <v>156.44403702094706</v>
      </c>
      <c r="I43" s="7">
        <v>101.2</v>
      </c>
      <c r="J43" s="7">
        <v>132.5</v>
      </c>
      <c r="K43" s="7">
        <v>144.6</v>
      </c>
      <c r="L43" s="7">
        <v>141.19999999999999</v>
      </c>
      <c r="M43" s="8"/>
      <c r="N43" s="1"/>
      <c r="O43" s="1"/>
    </row>
    <row r="44" spans="1:15">
      <c r="A44" s="1"/>
      <c r="B44" s="5" t="s">
        <v>43</v>
      </c>
      <c r="C44" s="12">
        <v>1484.78289</v>
      </c>
      <c r="D44" s="12">
        <v>1206.6028107599998</v>
      </c>
      <c r="E44" s="12">
        <v>96.96679913107775</v>
      </c>
      <c r="F44" s="12">
        <v>130.43081141103772</v>
      </c>
      <c r="G44" s="12">
        <v>84.440533481541678</v>
      </c>
      <c r="H44" s="12">
        <v>156.44403702094706</v>
      </c>
      <c r="I44" s="7">
        <v>101.2</v>
      </c>
      <c r="J44" s="7">
        <v>132.5</v>
      </c>
      <c r="K44" s="7">
        <v>144.6</v>
      </c>
      <c r="L44" s="7">
        <v>141.19999999999999</v>
      </c>
      <c r="M44" s="8"/>
      <c r="N44" s="1"/>
      <c r="O44" s="1"/>
    </row>
    <row r="45" spans="1:15">
      <c r="A45" s="1"/>
      <c r="B45" s="16" t="s">
        <v>44</v>
      </c>
      <c r="C45" s="12">
        <v>1484.78289</v>
      </c>
      <c r="D45" s="12">
        <v>1206.6028107599998</v>
      </c>
      <c r="E45" s="12">
        <v>96.96679913107775</v>
      </c>
      <c r="F45" s="12">
        <v>130.43081141103772</v>
      </c>
      <c r="G45" s="12">
        <v>84.440533481541678</v>
      </c>
      <c r="H45" s="12">
        <v>156.44403702094706</v>
      </c>
      <c r="I45" s="7">
        <v>101.2</v>
      </c>
      <c r="J45" s="7">
        <v>132.5</v>
      </c>
      <c r="K45" s="7">
        <v>144.6</v>
      </c>
      <c r="L45" s="7">
        <v>141.19999999999999</v>
      </c>
      <c r="M45" s="8"/>
      <c r="N45" s="1"/>
      <c r="O45" s="1"/>
    </row>
    <row r="46" spans="1:15">
      <c r="A46" s="1"/>
      <c r="B46" s="5" t="s">
        <v>45</v>
      </c>
      <c r="C46" s="12">
        <v>0</v>
      </c>
      <c r="D46" s="12">
        <v>0</v>
      </c>
      <c r="E46" s="12">
        <v>0</v>
      </c>
      <c r="F46" s="12">
        <v>0</v>
      </c>
      <c r="G46" s="12">
        <v>0</v>
      </c>
      <c r="H46" s="12">
        <v>0</v>
      </c>
      <c r="I46" s="7">
        <v>0</v>
      </c>
      <c r="J46" s="7">
        <v>0</v>
      </c>
      <c r="K46" s="7">
        <v>0</v>
      </c>
      <c r="L46" s="7">
        <v>0</v>
      </c>
      <c r="M46" s="8"/>
      <c r="N46" s="1"/>
      <c r="O46" s="1"/>
    </row>
    <row r="47" spans="1:15">
      <c r="A47" s="1"/>
      <c r="B47" s="5" t="s">
        <v>46</v>
      </c>
      <c r="C47" s="7">
        <v>-471.67627697355681</v>
      </c>
      <c r="D47" s="7">
        <v>77.135597914305549</v>
      </c>
      <c r="E47" s="7">
        <f>+E48+E52+E59</f>
        <v>1406.2834936075803</v>
      </c>
      <c r="F47" s="7">
        <f>+F48+F52+F59</f>
        <v>314.37226704601119</v>
      </c>
      <c r="G47" s="7">
        <f>+G48+G52+G59</f>
        <v>1247.1400489954565</v>
      </c>
      <c r="H47" s="7">
        <v>1544.3507866105638</v>
      </c>
      <c r="I47" s="7">
        <v>1426</v>
      </c>
      <c r="J47" s="7">
        <v>2495.1999999999998</v>
      </c>
      <c r="K47" s="7">
        <v>1651.3</v>
      </c>
      <c r="L47" s="7">
        <v>1399.9</v>
      </c>
      <c r="M47" s="8"/>
      <c r="N47" s="1"/>
      <c r="O47" s="1"/>
    </row>
    <row r="48" spans="1:15">
      <c r="A48" s="1"/>
      <c r="B48" s="5" t="s">
        <v>47</v>
      </c>
      <c r="C48" s="7">
        <v>668.50726070692133</v>
      </c>
      <c r="D48" s="7">
        <v>926.08063308235921</v>
      </c>
      <c r="E48" s="7">
        <f>+E49+E50</f>
        <v>1007.3435586236453</v>
      </c>
      <c r="F48" s="7">
        <f>+F49+F50</f>
        <v>522.53461748313975</v>
      </c>
      <c r="G48" s="7">
        <f>+G49+G50</f>
        <v>798.77609861801068</v>
      </c>
      <c r="H48" s="7">
        <v>1007.6939009950707</v>
      </c>
      <c r="I48" s="7">
        <v>851</v>
      </c>
      <c r="J48" s="7">
        <v>991.6</v>
      </c>
      <c r="K48" s="7">
        <v>1120</v>
      </c>
      <c r="L48" s="7">
        <v>1112.8</v>
      </c>
      <c r="M48" s="8"/>
      <c r="N48" s="1"/>
      <c r="O48" s="1"/>
    </row>
    <row r="49" spans="1:15">
      <c r="A49" s="1"/>
      <c r="B49" s="15" t="s">
        <v>48</v>
      </c>
      <c r="C49" s="12">
        <v>-0.6</v>
      </c>
      <c r="D49" s="12">
        <v>-1.4599532455929851</v>
      </c>
      <c r="E49" s="17">
        <v>0.97387957751010923</v>
      </c>
      <c r="F49" s="17">
        <v>-0.68500000000000227</v>
      </c>
      <c r="G49" s="17">
        <v>1.385470310292086</v>
      </c>
      <c r="H49" s="17">
        <v>-6.7198067637653498</v>
      </c>
      <c r="I49" s="7">
        <v>-207.6</v>
      </c>
      <c r="J49" s="7">
        <v>-68.099999999999994</v>
      </c>
      <c r="K49" s="7">
        <v>-24.1</v>
      </c>
      <c r="L49" s="7">
        <v>-90.7</v>
      </c>
      <c r="M49" s="8"/>
      <c r="N49" s="1"/>
      <c r="O49" s="1"/>
    </row>
    <row r="50" spans="1:15">
      <c r="A50" s="1"/>
      <c r="B50" s="15" t="s">
        <v>49</v>
      </c>
      <c r="C50" s="12">
        <v>669.10726070692135</v>
      </c>
      <c r="D50" s="12">
        <v>927.54058632795216</v>
      </c>
      <c r="E50" s="17">
        <v>1006.3696790461352</v>
      </c>
      <c r="F50" s="17">
        <v>523.21961748313981</v>
      </c>
      <c r="G50" s="17">
        <v>797.39062830771854</v>
      </c>
      <c r="H50" s="17">
        <v>1014.4137077588362</v>
      </c>
      <c r="I50" s="7">
        <v>1058.5</v>
      </c>
      <c r="J50" s="7">
        <v>1059.7</v>
      </c>
      <c r="K50" s="7">
        <v>1144.0999999999999</v>
      </c>
      <c r="L50" s="7">
        <v>1203.5</v>
      </c>
      <c r="M50" s="8"/>
      <c r="N50" s="1"/>
      <c r="O50" s="1"/>
    </row>
    <row r="51" spans="1:15">
      <c r="A51" s="1"/>
      <c r="B51" s="15"/>
      <c r="C51" s="12"/>
      <c r="D51" s="12"/>
      <c r="E51" s="17"/>
      <c r="F51" s="17"/>
      <c r="G51" s="17"/>
      <c r="H51" s="17"/>
      <c r="I51" s="7">
        <v>0</v>
      </c>
      <c r="J51" s="7">
        <v>0</v>
      </c>
      <c r="K51" s="7">
        <v>0</v>
      </c>
      <c r="L51" s="7">
        <v>0</v>
      </c>
      <c r="M51" s="8"/>
      <c r="N51" s="1"/>
      <c r="O51" s="1"/>
    </row>
    <row r="52" spans="1:15">
      <c r="A52" s="1"/>
      <c r="B52" s="5" t="s">
        <v>50</v>
      </c>
      <c r="C52" s="7">
        <v>-20.891840636604943</v>
      </c>
      <c r="D52" s="7">
        <v>-22.353084355005748</v>
      </c>
      <c r="E52" s="7">
        <f>+E55+E54</f>
        <v>-26.755577724940952</v>
      </c>
      <c r="F52" s="7">
        <f>+F53+F56</f>
        <v>56.016041382162854</v>
      </c>
      <c r="G52" s="7">
        <f>+G53+G56</f>
        <v>-15.031687614599775</v>
      </c>
      <c r="H52" s="7">
        <v>-3.405994923759482</v>
      </c>
      <c r="I52" s="7">
        <v>1.1000000000000001</v>
      </c>
      <c r="J52" s="7">
        <v>1006.9</v>
      </c>
      <c r="K52" s="7">
        <v>40.5</v>
      </c>
      <c r="L52" s="7">
        <v>-9.3000000000000007</v>
      </c>
      <c r="M52" s="8"/>
      <c r="N52" s="1"/>
      <c r="O52" s="1"/>
    </row>
    <row r="53" spans="1:15">
      <c r="A53" s="1"/>
      <c r="B53" s="18" t="s">
        <v>51</v>
      </c>
      <c r="C53" s="13">
        <v>-20.891840636604943</v>
      </c>
      <c r="D53" s="13">
        <v>-22.353084355005748</v>
      </c>
      <c r="E53" s="13">
        <v>-26.755577724940952</v>
      </c>
      <c r="F53" s="13">
        <f>+F54+F55</f>
        <v>6.016041382162852</v>
      </c>
      <c r="G53" s="13">
        <f>+G54+G55</f>
        <v>-15.031687614599775</v>
      </c>
      <c r="H53" s="13">
        <v>-3.405994923759482</v>
      </c>
      <c r="I53" s="7">
        <v>-11.8</v>
      </c>
      <c r="J53" s="7">
        <v>-0.1</v>
      </c>
      <c r="K53" s="7">
        <v>20.100000000000001</v>
      </c>
      <c r="L53" s="7">
        <v>-8.8000000000000007</v>
      </c>
      <c r="M53" s="8"/>
      <c r="N53" s="1"/>
      <c r="O53" s="1"/>
    </row>
    <row r="54" spans="1:15">
      <c r="A54" s="1"/>
      <c r="B54" s="19" t="s">
        <v>52</v>
      </c>
      <c r="C54" s="17">
        <v>1.7811903633950434</v>
      </c>
      <c r="D54" s="17">
        <v>0.63866880954115746</v>
      </c>
      <c r="E54" s="17">
        <v>-4.1494927531582739</v>
      </c>
      <c r="F54" s="17">
        <v>0.40995255330747016</v>
      </c>
      <c r="G54" s="17">
        <v>2.3970352545286202</v>
      </c>
      <c r="H54" s="17">
        <v>-1.200644058983289</v>
      </c>
      <c r="I54" s="7">
        <v>0.5</v>
      </c>
      <c r="J54" s="7">
        <v>0</v>
      </c>
      <c r="K54" s="7">
        <v>-0.3</v>
      </c>
      <c r="L54" s="7">
        <v>0</v>
      </c>
      <c r="M54" s="8"/>
      <c r="N54" s="1"/>
      <c r="O54" s="1"/>
    </row>
    <row r="55" spans="1:15">
      <c r="A55" s="1"/>
      <c r="B55" s="19" t="s">
        <v>53</v>
      </c>
      <c r="C55" s="17">
        <v>-22.673030999999988</v>
      </c>
      <c r="D55" s="17">
        <v>-22.991753164546907</v>
      </c>
      <c r="E55" s="17">
        <v>-22.606084971782678</v>
      </c>
      <c r="F55" s="17">
        <v>5.6060888288553823</v>
      </c>
      <c r="G55" s="17">
        <v>-17.428722869128396</v>
      </c>
      <c r="H55" s="17">
        <v>-2.205350864776193</v>
      </c>
      <c r="I55" s="7">
        <v>-12.3</v>
      </c>
      <c r="J55" s="7">
        <v>-0.1</v>
      </c>
      <c r="K55" s="7">
        <v>20.399999999999999</v>
      </c>
      <c r="L55" s="7">
        <v>-8.6999999999999993</v>
      </c>
      <c r="M55" s="8"/>
      <c r="N55" s="1"/>
      <c r="O55" s="1"/>
    </row>
    <row r="56" spans="1:15">
      <c r="A56" s="1"/>
      <c r="B56" s="18" t="s">
        <v>54</v>
      </c>
      <c r="C56" s="13">
        <v>0</v>
      </c>
      <c r="D56" s="13">
        <v>0</v>
      </c>
      <c r="E56" s="13">
        <v>0</v>
      </c>
      <c r="F56" s="13">
        <f>+F57</f>
        <v>50</v>
      </c>
      <c r="G56" s="13">
        <f>+G57</f>
        <v>0</v>
      </c>
      <c r="H56" s="13">
        <v>0</v>
      </c>
      <c r="I56" s="7">
        <v>12.9</v>
      </c>
      <c r="J56" s="7">
        <v>1007</v>
      </c>
      <c r="K56" s="7">
        <v>20.399999999999999</v>
      </c>
      <c r="L56" s="7">
        <v>-0.6</v>
      </c>
      <c r="M56" s="8"/>
      <c r="N56" s="1"/>
      <c r="O56" s="1"/>
    </row>
    <row r="57" spans="1:15">
      <c r="A57" s="1"/>
      <c r="B57" s="19" t="s">
        <v>52</v>
      </c>
      <c r="C57" s="17">
        <v>0</v>
      </c>
      <c r="D57" s="17">
        <v>0</v>
      </c>
      <c r="E57" s="17">
        <v>0</v>
      </c>
      <c r="F57" s="17">
        <v>50</v>
      </c>
      <c r="G57" s="17">
        <v>0</v>
      </c>
      <c r="H57" s="17">
        <v>0</v>
      </c>
      <c r="I57" s="7">
        <v>12.9</v>
      </c>
      <c r="J57" s="7">
        <v>1007</v>
      </c>
      <c r="K57" s="7">
        <v>20.399999999999999</v>
      </c>
      <c r="L57" s="7">
        <v>-0.6</v>
      </c>
      <c r="M57" s="8"/>
      <c r="N57" s="1"/>
      <c r="O57" s="1"/>
    </row>
    <row r="58" spans="1:15">
      <c r="A58" s="1"/>
      <c r="B58" s="19"/>
      <c r="C58" s="17"/>
      <c r="D58" s="17"/>
      <c r="E58" s="17"/>
      <c r="F58" s="17"/>
      <c r="G58" s="17"/>
      <c r="H58" s="17"/>
      <c r="I58" s="7"/>
      <c r="J58" s="7"/>
      <c r="K58" s="7"/>
      <c r="L58" s="7"/>
      <c r="M58" s="8"/>
      <c r="N58" s="1"/>
      <c r="O58" s="1"/>
    </row>
    <row r="59" spans="1:15">
      <c r="A59" s="1"/>
      <c r="B59" s="5" t="s">
        <v>55</v>
      </c>
      <c r="C59" s="13">
        <v>-1119.2916970438732</v>
      </c>
      <c r="D59" s="13">
        <v>-826.5919508130479</v>
      </c>
      <c r="E59" s="13">
        <f>+E60+E79</f>
        <v>425.69551270887592</v>
      </c>
      <c r="F59" s="13">
        <f>+F60+F79</f>
        <v>-264.17839181929139</v>
      </c>
      <c r="G59" s="13">
        <f>+G60+G79</f>
        <v>463.39563799204558</v>
      </c>
      <c r="H59" s="13">
        <v>540.06288053925255</v>
      </c>
      <c r="I59" s="7">
        <v>574</v>
      </c>
      <c r="J59" s="7">
        <v>496.7</v>
      </c>
      <c r="K59" s="7">
        <v>490.8</v>
      </c>
      <c r="L59" s="7">
        <v>296.39999999999998</v>
      </c>
      <c r="M59" s="8"/>
      <c r="N59" s="1"/>
      <c r="O59" s="1"/>
    </row>
    <row r="60" spans="1:15">
      <c r="A60" s="1"/>
      <c r="B60" s="18" t="s">
        <v>51</v>
      </c>
      <c r="C60" s="13">
        <v>84.398166908613035</v>
      </c>
      <c r="D60" s="13">
        <v>-29.200580471844173</v>
      </c>
      <c r="E60" s="13">
        <f>+E61+E64+E69+E74</f>
        <v>17.109309214251873</v>
      </c>
      <c r="F60" s="13">
        <f>+F61+F64+F69+F74</f>
        <v>77.568511977530704</v>
      </c>
      <c r="G60" s="13">
        <f>+G61+G64+G69+G74</f>
        <v>88.345581642533716</v>
      </c>
      <c r="H60" s="13">
        <v>4.7695507329815889</v>
      </c>
      <c r="I60" s="7">
        <v>217.2</v>
      </c>
      <c r="J60" s="7">
        <v>-78.5</v>
      </c>
      <c r="K60" s="7">
        <v>38.1</v>
      </c>
      <c r="L60" s="7">
        <v>-90.3</v>
      </c>
      <c r="M60" s="8"/>
      <c r="N60" s="1"/>
      <c r="O60" s="1"/>
    </row>
    <row r="61" spans="1:15">
      <c r="A61" s="1"/>
      <c r="B61" s="20" t="s">
        <v>56</v>
      </c>
      <c r="C61" s="13">
        <v>37.899506208727843</v>
      </c>
      <c r="D61" s="13">
        <v>9.6762010000000132</v>
      </c>
      <c r="E61" s="13">
        <f>+E62+E63</f>
        <v>2.8914689999999856</v>
      </c>
      <c r="F61" s="13">
        <f>+F62+F63</f>
        <v>-9.171999999999997</v>
      </c>
      <c r="G61" s="13">
        <f>+G62+G63</f>
        <v>8.9939025082473734</v>
      </c>
      <c r="H61" s="13">
        <v>0.84000000000000341</v>
      </c>
      <c r="I61" s="7">
        <v>-31.3</v>
      </c>
      <c r="J61" s="7">
        <v>43.9</v>
      </c>
      <c r="K61" s="7">
        <v>12.7</v>
      </c>
      <c r="L61" s="7">
        <v>43.3</v>
      </c>
      <c r="M61" s="8"/>
      <c r="N61" s="1"/>
      <c r="O61" s="1"/>
    </row>
    <row r="62" spans="1:15">
      <c r="A62" s="1"/>
      <c r="B62" s="19" t="s">
        <v>57</v>
      </c>
      <c r="C62" s="17">
        <v>0</v>
      </c>
      <c r="D62" s="17">
        <v>0</v>
      </c>
      <c r="E62" s="17">
        <v>0</v>
      </c>
      <c r="F62" s="17">
        <v>0</v>
      </c>
      <c r="G62" s="17">
        <v>0</v>
      </c>
      <c r="H62" s="17">
        <v>0</v>
      </c>
      <c r="I62" s="7">
        <v>0</v>
      </c>
      <c r="J62" s="7">
        <v>0</v>
      </c>
      <c r="K62" s="7">
        <v>0</v>
      </c>
      <c r="L62" s="7">
        <v>0</v>
      </c>
      <c r="M62" s="8"/>
      <c r="N62" s="1"/>
      <c r="O62" s="1"/>
    </row>
    <row r="63" spans="1:15">
      <c r="A63" s="1"/>
      <c r="B63" s="19" t="s">
        <v>58</v>
      </c>
      <c r="C63" s="17">
        <v>37.899506208727843</v>
      </c>
      <c r="D63" s="17">
        <v>9.6762010000000132</v>
      </c>
      <c r="E63" s="17">
        <v>2.8914689999999856</v>
      </c>
      <c r="F63" s="17">
        <v>-9.171999999999997</v>
      </c>
      <c r="G63" s="17">
        <v>8.9939025082473734</v>
      </c>
      <c r="H63" s="17">
        <v>0.84000000000000341</v>
      </c>
      <c r="I63" s="7">
        <v>-31.3</v>
      </c>
      <c r="J63" s="7">
        <v>43.9</v>
      </c>
      <c r="K63" s="7">
        <v>12.7</v>
      </c>
      <c r="L63" s="7">
        <v>43.3</v>
      </c>
      <c r="M63" s="8"/>
      <c r="N63" s="1"/>
      <c r="O63" s="1"/>
    </row>
    <row r="64" spans="1:15">
      <c r="A64" s="1"/>
      <c r="B64" s="20" t="s">
        <v>59</v>
      </c>
      <c r="C64" s="13">
        <v>2.7928804349031018</v>
      </c>
      <c r="D64" s="13">
        <v>-26.090794145715847</v>
      </c>
      <c r="E64" s="13">
        <f>+SUM(E65:E68)</f>
        <v>41.026929172645197</v>
      </c>
      <c r="F64" s="13">
        <f>+SUM(F65:F68)</f>
        <v>-3.6040539731120944</v>
      </c>
      <c r="G64" s="13">
        <f>+SUM(G65:G68)</f>
        <v>22.738120564790222</v>
      </c>
      <c r="H64" s="13">
        <v>3.9001578504835139</v>
      </c>
      <c r="I64" s="7">
        <v>-2.7</v>
      </c>
      <c r="J64" s="7">
        <v>-4.3</v>
      </c>
      <c r="K64" s="7">
        <v>-17.5</v>
      </c>
      <c r="L64" s="7">
        <v>-1.9</v>
      </c>
      <c r="M64" s="8"/>
      <c r="N64" s="1"/>
      <c r="O64" s="1"/>
    </row>
    <row r="65" spans="1:15">
      <c r="A65" s="1"/>
      <c r="B65" s="19" t="s">
        <v>60</v>
      </c>
      <c r="C65" s="17">
        <v>5.5842118632793401E-4</v>
      </c>
      <c r="D65" s="17">
        <v>0</v>
      </c>
      <c r="E65" s="17">
        <v>0</v>
      </c>
      <c r="F65" s="17">
        <v>0</v>
      </c>
      <c r="G65" s="17">
        <v>0</v>
      </c>
      <c r="H65" s="17">
        <v>0</v>
      </c>
      <c r="I65" s="7">
        <v>0</v>
      </c>
      <c r="J65" s="7">
        <v>0</v>
      </c>
      <c r="K65" s="7">
        <v>0</v>
      </c>
      <c r="L65" s="7">
        <v>0</v>
      </c>
      <c r="M65" s="8"/>
      <c r="N65" s="1"/>
      <c r="O65" s="1"/>
    </row>
    <row r="66" spans="1:15">
      <c r="A66" s="1"/>
      <c r="B66" s="19" t="s">
        <v>57</v>
      </c>
      <c r="C66" s="17">
        <v>0</v>
      </c>
      <c r="D66" s="17">
        <v>0</v>
      </c>
      <c r="E66" s="17">
        <v>0</v>
      </c>
      <c r="F66" s="17">
        <v>0</v>
      </c>
      <c r="G66" s="17">
        <v>0</v>
      </c>
      <c r="H66" s="17">
        <v>0</v>
      </c>
      <c r="I66" s="7">
        <v>0</v>
      </c>
      <c r="J66" s="7">
        <v>0</v>
      </c>
      <c r="K66" s="7">
        <v>0</v>
      </c>
      <c r="L66" s="7">
        <v>0</v>
      </c>
      <c r="M66" s="8"/>
      <c r="N66" s="1"/>
      <c r="O66" s="1"/>
    </row>
    <row r="67" spans="1:15">
      <c r="A67" s="1"/>
      <c r="B67" s="19" t="s">
        <v>61</v>
      </c>
      <c r="C67" s="17">
        <v>1.2132131959862669</v>
      </c>
      <c r="D67" s="17">
        <v>-29.344882145715847</v>
      </c>
      <c r="E67" s="17">
        <v>20.470929172645192</v>
      </c>
      <c r="F67" s="17">
        <v>-9.0700539731120937</v>
      </c>
      <c r="G67" s="17">
        <v>20.316015356926648</v>
      </c>
      <c r="H67" s="17">
        <v>-0.79984214951648358</v>
      </c>
      <c r="I67" s="7">
        <v>0.8</v>
      </c>
      <c r="J67" s="7">
        <v>-4.3</v>
      </c>
      <c r="K67" s="7">
        <v>-17.5</v>
      </c>
      <c r="L67" s="7">
        <v>3</v>
      </c>
      <c r="M67" s="8"/>
      <c r="N67" s="1"/>
      <c r="O67" s="1"/>
    </row>
    <row r="68" spans="1:15">
      <c r="A68" s="1"/>
      <c r="B68" s="21" t="s">
        <v>62</v>
      </c>
      <c r="C68" s="17">
        <v>1.579108817730507</v>
      </c>
      <c r="D68" s="17">
        <v>3.2540879999999999</v>
      </c>
      <c r="E68" s="17">
        <v>20.556000000000001</v>
      </c>
      <c r="F68" s="17">
        <v>5.4659999999999993</v>
      </c>
      <c r="G68" s="17">
        <v>2.4221052078635728</v>
      </c>
      <c r="H68" s="17">
        <v>4.6999999999999975</v>
      </c>
      <c r="I68" s="7">
        <v>-3.5</v>
      </c>
      <c r="J68" s="7">
        <v>0</v>
      </c>
      <c r="K68" s="7">
        <v>0</v>
      </c>
      <c r="L68" s="7">
        <v>-4.8</v>
      </c>
      <c r="M68" s="8"/>
      <c r="N68" s="1"/>
      <c r="O68" s="1"/>
    </row>
    <row r="69" spans="1:15">
      <c r="A69" s="1"/>
      <c r="B69" s="20" t="s">
        <v>63</v>
      </c>
      <c r="C69" s="13">
        <v>55.406439663677247</v>
      </c>
      <c r="D69" s="13">
        <v>-13.741691326128342</v>
      </c>
      <c r="E69" s="13">
        <f>+SUM(E70:E73)</f>
        <v>-26.786154958393311</v>
      </c>
      <c r="F69" s="13">
        <f>+SUM(F70:F73)</f>
        <v>100.8808959506428</v>
      </c>
      <c r="G69" s="13">
        <f>+SUM(G70:G73)</f>
        <v>63.666412793343731</v>
      </c>
      <c r="H69" s="13">
        <v>8.0293928824980725</v>
      </c>
      <c r="I69" s="7">
        <v>259.5</v>
      </c>
      <c r="J69" s="7">
        <v>-90.2</v>
      </c>
      <c r="K69" s="7">
        <v>53.2</v>
      </c>
      <c r="L69" s="7">
        <v>-111.8</v>
      </c>
      <c r="M69" s="8"/>
      <c r="N69" s="1"/>
      <c r="O69" s="1"/>
    </row>
    <row r="70" spans="1:15">
      <c r="A70" s="1"/>
      <c r="B70" s="19" t="s">
        <v>64</v>
      </c>
      <c r="C70" s="17">
        <v>0</v>
      </c>
      <c r="D70" s="17">
        <v>0</v>
      </c>
      <c r="E70" s="17">
        <v>0</v>
      </c>
      <c r="F70" s="17">
        <v>0</v>
      </c>
      <c r="G70" s="17">
        <v>0</v>
      </c>
      <c r="H70" s="17">
        <v>0</v>
      </c>
      <c r="I70" s="7">
        <v>0</v>
      </c>
      <c r="J70" s="7">
        <v>0</v>
      </c>
      <c r="K70" s="7">
        <v>0</v>
      </c>
      <c r="L70" s="7">
        <v>0</v>
      </c>
      <c r="M70" s="8"/>
      <c r="N70" s="1"/>
      <c r="O70" s="1"/>
    </row>
    <row r="71" spans="1:15">
      <c r="A71" s="1"/>
      <c r="B71" s="19" t="s">
        <v>65</v>
      </c>
      <c r="C71" s="17">
        <v>-0.139341900435794</v>
      </c>
      <c r="D71" s="17">
        <v>-0.14548745441940114</v>
      </c>
      <c r="E71" s="17">
        <v>-0.13226879737264219</v>
      </c>
      <c r="F71" s="17">
        <v>-0.13231251572328873</v>
      </c>
      <c r="G71" s="17">
        <v>-0.13467619488649518</v>
      </c>
      <c r="H71" s="17">
        <v>0</v>
      </c>
      <c r="I71" s="7">
        <v>0.8</v>
      </c>
      <c r="J71" s="7">
        <v>0</v>
      </c>
      <c r="K71" s="7">
        <v>0</v>
      </c>
      <c r="L71" s="7">
        <v>0</v>
      </c>
      <c r="M71" s="8"/>
      <c r="N71" s="1"/>
      <c r="O71" s="1"/>
    </row>
    <row r="72" spans="1:15">
      <c r="A72" s="1"/>
      <c r="B72" s="19" t="s">
        <v>66</v>
      </c>
      <c r="C72" s="17">
        <v>22.511573414415807</v>
      </c>
      <c r="D72" s="17">
        <v>-11.703678871708959</v>
      </c>
      <c r="E72" s="17">
        <v>-27.753098161020656</v>
      </c>
      <c r="F72" s="17">
        <v>103.08720846636608</v>
      </c>
      <c r="G72" s="17">
        <v>63.795761756770446</v>
      </c>
      <c r="H72" s="17">
        <v>-36.637993093998332</v>
      </c>
      <c r="I72" s="7">
        <v>126.7</v>
      </c>
      <c r="J72" s="7">
        <v>-28.2</v>
      </c>
      <c r="K72" s="7">
        <v>-54.4</v>
      </c>
      <c r="L72" s="7">
        <v>96.5</v>
      </c>
      <c r="M72" s="8"/>
      <c r="N72" s="1"/>
      <c r="O72" s="1"/>
    </row>
    <row r="73" spans="1:15">
      <c r="A73" s="1"/>
      <c r="B73" s="19" t="s">
        <v>67</v>
      </c>
      <c r="C73" s="17">
        <v>33.034208149697236</v>
      </c>
      <c r="D73" s="17">
        <v>-1.8925249999999814</v>
      </c>
      <c r="E73" s="17">
        <v>1.0992119999999872</v>
      </c>
      <c r="F73" s="17">
        <v>-2.0739999999999945</v>
      </c>
      <c r="G73" s="17">
        <v>5.3272314597805348E-3</v>
      </c>
      <c r="H73" s="17">
        <v>44.667385976496405</v>
      </c>
      <c r="I73" s="7">
        <v>132</v>
      </c>
      <c r="J73" s="7">
        <v>-62</v>
      </c>
      <c r="K73" s="7">
        <v>107.5</v>
      </c>
      <c r="L73" s="7">
        <v>-208.2</v>
      </c>
      <c r="M73" s="8"/>
      <c r="N73" s="1"/>
      <c r="O73" s="1"/>
    </row>
    <row r="74" spans="1:15">
      <c r="A74" s="1"/>
      <c r="B74" s="20" t="s">
        <v>68</v>
      </c>
      <c r="C74" s="13">
        <v>-11.700659398695167</v>
      </c>
      <c r="D74" s="13">
        <v>0.95570399999999978</v>
      </c>
      <c r="E74" s="13">
        <f>+SUM(E75:E78)</f>
        <v>-2.2934000000000006E-2</v>
      </c>
      <c r="F74" s="13">
        <f>+SUM(F75:F78)</f>
        <v>-10.53633</v>
      </c>
      <c r="G74" s="13">
        <f>+SUM(G75:G78)</f>
        <v>-7.0528542238476177</v>
      </c>
      <c r="H74" s="13">
        <v>-8</v>
      </c>
      <c r="I74" s="7">
        <v>-8.3000000000000007</v>
      </c>
      <c r="J74" s="7">
        <v>-27.9</v>
      </c>
      <c r="K74" s="7">
        <v>-10.199999999999999</v>
      </c>
      <c r="L74" s="7">
        <v>-19.899999999999999</v>
      </c>
      <c r="M74" s="8"/>
      <c r="N74" s="1"/>
      <c r="O74" s="1"/>
    </row>
    <row r="75" spans="1:15">
      <c r="A75" s="1"/>
      <c r="B75" s="19" t="s">
        <v>64</v>
      </c>
      <c r="C75" s="17">
        <v>0</v>
      </c>
      <c r="D75" s="17">
        <v>0</v>
      </c>
      <c r="E75" s="17">
        <v>0</v>
      </c>
      <c r="F75" s="17">
        <v>0</v>
      </c>
      <c r="G75" s="17">
        <v>0</v>
      </c>
      <c r="H75" s="17">
        <v>0</v>
      </c>
      <c r="I75" s="7">
        <v>0</v>
      </c>
      <c r="J75" s="7">
        <v>-30</v>
      </c>
      <c r="K75" s="7">
        <v>0</v>
      </c>
      <c r="L75" s="7">
        <v>-34.5</v>
      </c>
      <c r="M75" s="8"/>
      <c r="N75" s="1"/>
      <c r="O75" s="1"/>
    </row>
    <row r="76" spans="1:15">
      <c r="A76" s="1"/>
      <c r="B76" s="19" t="s">
        <v>65</v>
      </c>
      <c r="C76" s="17">
        <v>0</v>
      </c>
      <c r="D76" s="17">
        <v>0</v>
      </c>
      <c r="E76" s="17">
        <v>0</v>
      </c>
      <c r="F76" s="17">
        <v>0</v>
      </c>
      <c r="G76" s="17">
        <v>0</v>
      </c>
      <c r="H76" s="17">
        <v>0</v>
      </c>
      <c r="I76" s="7">
        <v>0</v>
      </c>
      <c r="J76" s="7">
        <v>0</v>
      </c>
      <c r="K76" s="7">
        <v>0</v>
      </c>
      <c r="L76" s="7">
        <v>0</v>
      </c>
      <c r="M76" s="8"/>
      <c r="N76" s="1"/>
      <c r="O76" s="1"/>
    </row>
    <row r="77" spans="1:15">
      <c r="A77" s="1"/>
      <c r="B77" s="19" t="s">
        <v>66</v>
      </c>
      <c r="C77" s="17">
        <v>0</v>
      </c>
      <c r="D77" s="17">
        <v>0</v>
      </c>
      <c r="E77" s="17">
        <v>0</v>
      </c>
      <c r="F77" s="17">
        <v>0</v>
      </c>
      <c r="G77" s="17">
        <v>0</v>
      </c>
      <c r="H77" s="17">
        <v>0</v>
      </c>
      <c r="I77" s="7">
        <v>-8.3000000000000007</v>
      </c>
      <c r="J77" s="7">
        <v>2.1</v>
      </c>
      <c r="K77" s="7">
        <v>-10.199999999999999</v>
      </c>
      <c r="L77" s="7">
        <v>2.2000000000000002</v>
      </c>
      <c r="M77" s="8"/>
      <c r="N77" s="1"/>
      <c r="O77" s="1"/>
    </row>
    <row r="78" spans="1:15">
      <c r="A78" s="1"/>
      <c r="B78" s="19" t="s">
        <v>67</v>
      </c>
      <c r="C78" s="17">
        <v>-11.700659398695167</v>
      </c>
      <c r="D78" s="17">
        <v>0.95570399999999978</v>
      </c>
      <c r="E78" s="17">
        <v>-2.2934000000000006E-2</v>
      </c>
      <c r="F78" s="17">
        <v>-10.53633</v>
      </c>
      <c r="G78" s="17">
        <v>-7.0528542238476177</v>
      </c>
      <c r="H78" s="17">
        <v>-8</v>
      </c>
      <c r="I78" s="7">
        <v>0</v>
      </c>
      <c r="J78" s="7">
        <v>0</v>
      </c>
      <c r="K78" s="7">
        <v>0</v>
      </c>
      <c r="L78" s="7">
        <v>12.3</v>
      </c>
      <c r="M78" s="8"/>
      <c r="N78" s="1"/>
      <c r="O78" s="1"/>
    </row>
    <row r="79" spans="1:15">
      <c r="A79" s="1"/>
      <c r="B79" s="18" t="s">
        <v>69</v>
      </c>
      <c r="C79" s="13">
        <v>-1203.6898639524863</v>
      </c>
      <c r="D79" s="13">
        <v>-797.3913703412037</v>
      </c>
      <c r="E79" s="13">
        <f>+E80+E83+E88+E93</f>
        <v>408.58620349462404</v>
      </c>
      <c r="F79" s="13">
        <f>+F80+F83+F88+F93</f>
        <v>-341.7469037968221</v>
      </c>
      <c r="G79" s="13">
        <f>+G80+G83+G88+G93</f>
        <v>375.05005634951186</v>
      </c>
      <c r="H79" s="13">
        <v>535.293329806271</v>
      </c>
      <c r="I79" s="7">
        <v>356.8</v>
      </c>
      <c r="J79" s="7">
        <v>575.29999999999995</v>
      </c>
      <c r="K79" s="7">
        <v>452.7</v>
      </c>
      <c r="L79" s="7">
        <v>386.6</v>
      </c>
      <c r="M79" s="8"/>
      <c r="N79" s="1"/>
      <c r="O79" s="1"/>
    </row>
    <row r="80" spans="1:15">
      <c r="A80" s="1"/>
      <c r="B80" s="20" t="s">
        <v>70</v>
      </c>
      <c r="C80" s="13">
        <v>-0.9849328178343626</v>
      </c>
      <c r="D80" s="13">
        <v>24.238113000000013</v>
      </c>
      <c r="E80" s="13">
        <f>+E81+E82</f>
        <v>20.258200000000016</v>
      </c>
      <c r="F80" s="13">
        <f>+F81+F82</f>
        <v>-10.235609580457368</v>
      </c>
      <c r="G80" s="13">
        <f>+G81+G82</f>
        <v>-11.325729392596728</v>
      </c>
      <c r="H80" s="13">
        <v>63.023152677499922</v>
      </c>
      <c r="I80" s="7">
        <v>-246.8</v>
      </c>
      <c r="J80" s="7">
        <v>-84.8</v>
      </c>
      <c r="K80" s="7">
        <v>-88.6</v>
      </c>
      <c r="L80" s="7">
        <v>25.8</v>
      </c>
      <c r="M80" s="8"/>
      <c r="N80" s="1"/>
      <c r="O80" s="1"/>
    </row>
    <row r="81" spans="1:15">
      <c r="A81" s="1"/>
      <c r="B81" s="19" t="s">
        <v>71</v>
      </c>
      <c r="C81" s="17">
        <v>0</v>
      </c>
      <c r="D81" s="17">
        <v>0</v>
      </c>
      <c r="E81" s="17">
        <v>0</v>
      </c>
      <c r="F81" s="17">
        <v>0</v>
      </c>
      <c r="G81" s="17">
        <v>0</v>
      </c>
      <c r="H81" s="17">
        <v>0</v>
      </c>
      <c r="I81" s="7">
        <v>0</v>
      </c>
      <c r="J81" s="7">
        <v>0</v>
      </c>
      <c r="K81" s="7">
        <v>0</v>
      </c>
      <c r="L81" s="7">
        <v>0</v>
      </c>
      <c r="M81" s="8"/>
      <c r="N81" s="1"/>
      <c r="O81" s="1"/>
    </row>
    <row r="82" spans="1:15">
      <c r="A82" s="1"/>
      <c r="B82" s="19" t="s">
        <v>72</v>
      </c>
      <c r="C82" s="17">
        <v>-0.9849328178343626</v>
      </c>
      <c r="D82" s="17">
        <v>24.238113000000013</v>
      </c>
      <c r="E82" s="17">
        <v>20.258200000000016</v>
      </c>
      <c r="F82" s="17">
        <v>-10.235609580457368</v>
      </c>
      <c r="G82" s="17">
        <v>-11.325729392596728</v>
      </c>
      <c r="H82" s="17">
        <v>63.023152677499922</v>
      </c>
      <c r="I82" s="7">
        <v>-246.8</v>
      </c>
      <c r="J82" s="7">
        <v>-84.8</v>
      </c>
      <c r="K82" s="7">
        <v>-88.6</v>
      </c>
      <c r="L82" s="7">
        <v>25.8</v>
      </c>
      <c r="M82" s="8"/>
      <c r="N82" s="1"/>
      <c r="O82" s="1"/>
    </row>
    <row r="83" spans="1:15">
      <c r="A83" s="1"/>
      <c r="B83" s="20" t="s">
        <v>59</v>
      </c>
      <c r="C83" s="13">
        <v>-1205.3854130350339</v>
      </c>
      <c r="D83" s="13">
        <v>-840.75383953473897</v>
      </c>
      <c r="E83" s="13">
        <f>+SUM(E84:E87)</f>
        <v>364.96497329931697</v>
      </c>
      <c r="F83" s="13">
        <f>+SUM(F84:F87)</f>
        <v>-297.6489470788772</v>
      </c>
      <c r="G83" s="13">
        <f>+SUM(G84:G87)</f>
        <v>398.20057734292874</v>
      </c>
      <c r="H83" s="13">
        <v>441.88723581103091</v>
      </c>
      <c r="I83" s="7">
        <v>588.29999999999995</v>
      </c>
      <c r="J83" s="7">
        <v>664.7</v>
      </c>
      <c r="K83" s="7">
        <v>547.6</v>
      </c>
      <c r="L83" s="7">
        <v>376.3</v>
      </c>
      <c r="M83" s="8"/>
      <c r="N83" s="1"/>
      <c r="O83" s="1"/>
    </row>
    <row r="84" spans="1:15">
      <c r="A84" s="1"/>
      <c r="B84" s="19" t="s">
        <v>73</v>
      </c>
      <c r="C84" s="17">
        <v>-35.177999999999997</v>
      </c>
      <c r="D84" s="17">
        <v>-7.8068999999999997</v>
      </c>
      <c r="E84" s="17">
        <v>-15.187999999999999</v>
      </c>
      <c r="F84" s="17">
        <v>-15.4373</v>
      </c>
      <c r="G84" s="17">
        <v>-5.0255000000000001</v>
      </c>
      <c r="H84" s="17">
        <v>-8.6197999999999997</v>
      </c>
      <c r="I84" s="7">
        <v>-9.1</v>
      </c>
      <c r="J84" s="7">
        <v>-1.9</v>
      </c>
      <c r="K84" s="7">
        <v>-7.2</v>
      </c>
      <c r="L84" s="7">
        <v>-5.3</v>
      </c>
      <c r="M84" s="8"/>
      <c r="N84" s="1"/>
      <c r="O84" s="1"/>
    </row>
    <row r="85" spans="1:15">
      <c r="A85" s="1"/>
      <c r="B85" s="19" t="s">
        <v>71</v>
      </c>
      <c r="C85" s="17">
        <v>-1277.5759</v>
      </c>
      <c r="D85" s="17">
        <v>-1028.3039999999999</v>
      </c>
      <c r="E85" s="17">
        <v>311.21220000000005</v>
      </c>
      <c r="F85" s="17">
        <v>32.112699999999975</v>
      </c>
      <c r="G85" s="17">
        <v>379.98529999999994</v>
      </c>
      <c r="H85" s="17">
        <v>403.0127</v>
      </c>
      <c r="I85" s="7">
        <v>437.7</v>
      </c>
      <c r="J85" s="7">
        <v>529.6</v>
      </c>
      <c r="K85" s="7">
        <v>477.9</v>
      </c>
      <c r="L85" s="7">
        <v>384.9</v>
      </c>
      <c r="M85" s="8"/>
      <c r="N85" s="1"/>
      <c r="O85" s="1"/>
    </row>
    <row r="86" spans="1:15">
      <c r="A86" s="1"/>
      <c r="B86" s="19" t="s">
        <v>74</v>
      </c>
      <c r="C86" s="17">
        <v>113.35334599999999</v>
      </c>
      <c r="D86" s="17">
        <v>145.50830000000002</v>
      </c>
      <c r="E86" s="17">
        <v>15.008600000000058</v>
      </c>
      <c r="F86" s="17">
        <v>-282.77639999999997</v>
      </c>
      <c r="G86" s="17">
        <v>29.361200000000025</v>
      </c>
      <c r="H86" s="17">
        <v>-11.599766085470641</v>
      </c>
      <c r="I86" s="7">
        <v>184.7</v>
      </c>
      <c r="J86" s="7">
        <v>242.3</v>
      </c>
      <c r="K86" s="7">
        <v>159.30000000000001</v>
      </c>
      <c r="L86" s="7">
        <v>16.399999999999999</v>
      </c>
      <c r="M86" s="8"/>
      <c r="N86" s="1"/>
      <c r="O86" s="1"/>
    </row>
    <row r="87" spans="1:15">
      <c r="A87" s="1"/>
      <c r="B87" s="19" t="s">
        <v>72</v>
      </c>
      <c r="C87" s="17">
        <v>-5.9848590350335797</v>
      </c>
      <c r="D87" s="17">
        <v>49.848760465261023</v>
      </c>
      <c r="E87" s="17">
        <v>53.932173299316844</v>
      </c>
      <c r="F87" s="17">
        <v>-31.547947078877183</v>
      </c>
      <c r="G87" s="17">
        <v>-6.1204226570711597</v>
      </c>
      <c r="H87" s="17">
        <v>59.09410189650157</v>
      </c>
      <c r="I87" s="7">
        <v>-25</v>
      </c>
      <c r="J87" s="7">
        <v>-105.3</v>
      </c>
      <c r="K87" s="7">
        <v>-82.3</v>
      </c>
      <c r="L87" s="7">
        <v>-19.7</v>
      </c>
      <c r="M87" s="8"/>
      <c r="N87" s="1"/>
      <c r="O87" s="1"/>
    </row>
    <row r="88" spans="1:15">
      <c r="A88" s="1"/>
      <c r="B88" s="20" t="s">
        <v>75</v>
      </c>
      <c r="C88" s="13">
        <v>11.790919843370395</v>
      </c>
      <c r="D88" s="13">
        <v>16.868777922545842</v>
      </c>
      <c r="E88" s="13">
        <f>+SUM(E89:E92)</f>
        <v>22.00164619530711</v>
      </c>
      <c r="F88" s="13">
        <f>+SUM(F89:F92)</f>
        <v>-15.772793780180738</v>
      </c>
      <c r="G88" s="13">
        <f>+SUM(G89:G92)</f>
        <v>-9.4739889780943471</v>
      </c>
      <c r="H88" s="13">
        <v>37.375434385060359</v>
      </c>
      <c r="I88" s="7">
        <v>21.5</v>
      </c>
      <c r="J88" s="7">
        <v>3.4</v>
      </c>
      <c r="K88" s="7">
        <v>9.8000000000000007</v>
      </c>
      <c r="L88" s="7">
        <v>-20.6</v>
      </c>
      <c r="M88" s="8"/>
      <c r="N88" s="1"/>
      <c r="O88" s="1"/>
    </row>
    <row r="89" spans="1:15">
      <c r="A89" s="1"/>
      <c r="B89" s="19" t="s">
        <v>73</v>
      </c>
      <c r="C89" s="17">
        <v>1.9749463541005146</v>
      </c>
      <c r="D89" s="17">
        <v>2.6007594743638598</v>
      </c>
      <c r="E89" s="17">
        <v>5.3350738760155512</v>
      </c>
      <c r="F89" s="17">
        <v>6.1301741192123949E-2</v>
      </c>
      <c r="G89" s="17">
        <v>3.2349942376594987</v>
      </c>
      <c r="H89" s="17">
        <v>4.503052979247955</v>
      </c>
      <c r="I89" s="7">
        <v>16.100000000000001</v>
      </c>
      <c r="J89" s="7">
        <v>-4.5999999999999996</v>
      </c>
      <c r="K89" s="7">
        <v>-6.1</v>
      </c>
      <c r="L89" s="7">
        <v>-7.9</v>
      </c>
      <c r="M89" s="8"/>
      <c r="N89" s="1"/>
      <c r="O89" s="1"/>
    </row>
    <row r="90" spans="1:15">
      <c r="A90" s="1"/>
      <c r="B90" s="19" t="s">
        <v>71</v>
      </c>
      <c r="C90" s="17">
        <v>0</v>
      </c>
      <c r="D90" s="17">
        <v>0</v>
      </c>
      <c r="E90" s="17">
        <v>0</v>
      </c>
      <c r="F90" s="17">
        <v>0</v>
      </c>
      <c r="G90" s="17">
        <v>0</v>
      </c>
      <c r="H90" s="17">
        <v>0</v>
      </c>
      <c r="I90" s="7">
        <v>0</v>
      </c>
      <c r="J90" s="7">
        <v>0</v>
      </c>
      <c r="K90" s="7">
        <v>0</v>
      </c>
      <c r="L90" s="7">
        <v>0</v>
      </c>
      <c r="M90" s="8"/>
      <c r="N90" s="1"/>
      <c r="O90" s="1"/>
    </row>
    <row r="91" spans="1:15">
      <c r="A91" s="1"/>
      <c r="B91" s="19" t="s">
        <v>74</v>
      </c>
      <c r="C91" s="17">
        <v>9.8159734892698793</v>
      </c>
      <c r="D91" s="17">
        <v>14.268018448181982</v>
      </c>
      <c r="E91" s="17">
        <v>16.666572319291561</v>
      </c>
      <c r="F91" s="17">
        <v>-15.834095521372863</v>
      </c>
      <c r="G91" s="17">
        <v>-12.708983215753847</v>
      </c>
      <c r="H91" s="17">
        <v>32.872381405812405</v>
      </c>
      <c r="I91" s="7">
        <v>5.4</v>
      </c>
      <c r="J91" s="7">
        <v>8</v>
      </c>
      <c r="K91" s="7">
        <v>15.9</v>
      </c>
      <c r="L91" s="7">
        <v>-12.7</v>
      </c>
      <c r="M91" s="8"/>
      <c r="N91" s="1"/>
      <c r="O91" s="1"/>
    </row>
    <row r="92" spans="1:15">
      <c r="A92" s="1"/>
      <c r="B92" s="19" t="s">
        <v>72</v>
      </c>
      <c r="C92" s="17">
        <v>0</v>
      </c>
      <c r="D92" s="17">
        <v>0</v>
      </c>
      <c r="E92" s="17">
        <v>0</v>
      </c>
      <c r="F92" s="17">
        <v>0</v>
      </c>
      <c r="G92" s="17">
        <v>0</v>
      </c>
      <c r="H92" s="17">
        <v>0</v>
      </c>
      <c r="I92" s="7">
        <v>0</v>
      </c>
      <c r="J92" s="7">
        <v>0</v>
      </c>
      <c r="K92" s="7">
        <v>0</v>
      </c>
      <c r="L92" s="7">
        <v>0</v>
      </c>
      <c r="M92" s="8"/>
      <c r="N92" s="1"/>
      <c r="O92" s="1"/>
    </row>
    <row r="93" spans="1:15">
      <c r="A93" s="1"/>
      <c r="B93" s="20" t="s">
        <v>76</v>
      </c>
      <c r="C93" s="13">
        <v>-9.1104379429885647</v>
      </c>
      <c r="D93" s="13">
        <v>2.2555782709894561</v>
      </c>
      <c r="E93" s="13">
        <f>+SUM(E94:E97)</f>
        <v>1.3613839999999997</v>
      </c>
      <c r="F93" s="13">
        <f>+SUM(F94:F97)</f>
        <v>-18.08955335730678</v>
      </c>
      <c r="G93" s="13">
        <f>+SUM(G94:G97)</f>
        <v>-2.3508026227258227</v>
      </c>
      <c r="H93" s="13">
        <v>-6.9924930673201988</v>
      </c>
      <c r="I93" s="7">
        <v>-6.3</v>
      </c>
      <c r="J93" s="7">
        <v>-8</v>
      </c>
      <c r="K93" s="7">
        <v>-16.2</v>
      </c>
      <c r="L93" s="7">
        <v>5.0999999999999996</v>
      </c>
      <c r="M93" s="8"/>
      <c r="N93" s="1"/>
      <c r="O93" s="1"/>
    </row>
    <row r="94" spans="1:15">
      <c r="A94" s="1"/>
      <c r="B94" s="19" t="s">
        <v>77</v>
      </c>
      <c r="C94" s="17">
        <v>0.80000000000000016</v>
      </c>
      <c r="D94" s="17">
        <v>0.73799827098945725</v>
      </c>
      <c r="E94" s="17">
        <v>0</v>
      </c>
      <c r="F94" s="17">
        <v>2.5395473453575512E-2</v>
      </c>
      <c r="G94" s="17">
        <v>8.2530710607509938E-2</v>
      </c>
      <c r="H94" s="17">
        <v>7.5069326798012925E-3</v>
      </c>
      <c r="I94" s="7">
        <v>0</v>
      </c>
      <c r="J94" s="7">
        <v>-6.2</v>
      </c>
      <c r="K94" s="7">
        <v>-6.3</v>
      </c>
      <c r="L94" s="7">
        <v>15.6</v>
      </c>
      <c r="M94" s="8"/>
      <c r="N94" s="1"/>
      <c r="O94" s="1"/>
    </row>
    <row r="95" spans="1:15">
      <c r="A95" s="1"/>
      <c r="B95" s="19" t="s">
        <v>78</v>
      </c>
      <c r="C95" s="17">
        <v>0</v>
      </c>
      <c r="D95" s="17">
        <v>0</v>
      </c>
      <c r="E95" s="17">
        <v>0</v>
      </c>
      <c r="F95" s="17">
        <v>0</v>
      </c>
      <c r="G95" s="17">
        <v>0</v>
      </c>
      <c r="H95" s="17">
        <v>0</v>
      </c>
      <c r="I95" s="7">
        <v>0</v>
      </c>
      <c r="J95" s="7">
        <v>0</v>
      </c>
      <c r="K95" s="7">
        <v>0</v>
      </c>
      <c r="L95" s="7">
        <v>0</v>
      </c>
      <c r="M95" s="8"/>
      <c r="N95" s="1"/>
      <c r="O95" s="1"/>
    </row>
    <row r="96" spans="1:15">
      <c r="A96" s="1"/>
      <c r="B96" s="19" t="s">
        <v>79</v>
      </c>
      <c r="C96" s="17">
        <v>0</v>
      </c>
      <c r="D96" s="17">
        <v>0</v>
      </c>
      <c r="E96" s="17">
        <v>0</v>
      </c>
      <c r="F96" s="17">
        <v>0</v>
      </c>
      <c r="G96" s="17">
        <v>0</v>
      </c>
      <c r="H96" s="17">
        <v>0</v>
      </c>
      <c r="I96" s="7">
        <v>-6.3</v>
      </c>
      <c r="J96" s="7">
        <v>-1.8</v>
      </c>
      <c r="K96" s="7">
        <v>-9.9</v>
      </c>
      <c r="L96" s="7">
        <v>-10.5</v>
      </c>
      <c r="M96" s="8"/>
      <c r="N96" s="1"/>
      <c r="O96" s="1"/>
    </row>
    <row r="97" spans="1:15">
      <c r="A97" s="1"/>
      <c r="B97" s="19" t="s">
        <v>80</v>
      </c>
      <c r="C97" s="17">
        <v>-9.9104379429885654</v>
      </c>
      <c r="D97" s="17">
        <v>1.5175799999999988</v>
      </c>
      <c r="E97" s="17">
        <v>1.3613839999999997</v>
      </c>
      <c r="F97" s="17">
        <v>-18.114948830760355</v>
      </c>
      <c r="G97" s="17">
        <v>-2.4333333333333327</v>
      </c>
      <c r="H97" s="17">
        <v>-7</v>
      </c>
      <c r="I97" s="7">
        <v>0</v>
      </c>
      <c r="J97" s="7">
        <v>0</v>
      </c>
      <c r="K97" s="7">
        <v>0</v>
      </c>
      <c r="L97" s="7">
        <v>0</v>
      </c>
      <c r="M97" s="8"/>
      <c r="N97" s="1"/>
      <c r="O97" s="1"/>
    </row>
    <row r="98" spans="1:15">
      <c r="A98" s="1"/>
      <c r="B98" s="19"/>
      <c r="C98" s="17"/>
      <c r="D98" s="17"/>
      <c r="E98" s="17"/>
      <c r="F98" s="17"/>
      <c r="G98" s="17"/>
      <c r="H98" s="17"/>
      <c r="I98" s="7"/>
      <c r="J98" s="7"/>
      <c r="K98" s="7"/>
      <c r="L98" s="7"/>
      <c r="M98" s="8"/>
      <c r="N98" s="1"/>
      <c r="O98" s="1"/>
    </row>
    <row r="99" spans="1:15">
      <c r="A99" s="1"/>
      <c r="B99" s="22" t="s">
        <v>81</v>
      </c>
      <c r="C99" s="13">
        <v>-325.81466880302855</v>
      </c>
      <c r="D99" s="13">
        <v>-353.82690108190013</v>
      </c>
      <c r="E99" s="13">
        <f>-E10-E43-E47-E101</f>
        <v>467.89138858594629</v>
      </c>
      <c r="F99" s="13">
        <f>-F10-F43-F47-F101</f>
        <v>-353.45498985679245</v>
      </c>
      <c r="G99" s="13">
        <f>-G10-G43-G47-G101</f>
        <v>191.83717417280889</v>
      </c>
      <c r="H99" s="13">
        <v>-140.73393057395191</v>
      </c>
      <c r="I99" s="7">
        <v>-237.2</v>
      </c>
      <c r="J99" s="7">
        <v>-392.6</v>
      </c>
      <c r="K99" s="7">
        <v>107.6</v>
      </c>
      <c r="L99" s="7">
        <v>43.3</v>
      </c>
      <c r="M99" s="8"/>
      <c r="N99" s="1"/>
      <c r="O99" s="1"/>
    </row>
    <row r="100" spans="1:15">
      <c r="A100" s="1"/>
      <c r="B100" s="22" t="s">
        <v>82</v>
      </c>
      <c r="C100" s="13">
        <v>283.35813538676518</v>
      </c>
      <c r="D100" s="13">
        <v>-186.23750542095365</v>
      </c>
      <c r="E100" s="13">
        <f>-E101</f>
        <v>-156.78137103496442</v>
      </c>
      <c r="F100" s="13">
        <f>-F101</f>
        <v>-424.24718011342225</v>
      </c>
      <c r="G100" s="13">
        <f>-G101</f>
        <v>568.58933964509026</v>
      </c>
      <c r="H100" s="13">
        <v>56.889425040363051</v>
      </c>
      <c r="I100" s="7">
        <v>-290.8</v>
      </c>
      <c r="J100" s="7">
        <v>472.5</v>
      </c>
      <c r="K100" s="7">
        <v>459.3</v>
      </c>
      <c r="L100" s="7">
        <v>292.89999999999998</v>
      </c>
      <c r="M100" s="8"/>
      <c r="N100" s="1"/>
      <c r="O100" s="1"/>
    </row>
    <row r="101" spans="1:15">
      <c r="A101" s="1"/>
      <c r="B101" s="22" t="s">
        <v>83</v>
      </c>
      <c r="C101" s="13">
        <v>-283.35813538676518</v>
      </c>
      <c r="D101" s="13">
        <v>186.23750542095365</v>
      </c>
      <c r="E101" s="13">
        <f>+SUM(E102:E104)</f>
        <v>156.78137103496442</v>
      </c>
      <c r="F101" s="13">
        <f>+SUM(F102:F104)</f>
        <v>424.24718011342225</v>
      </c>
      <c r="G101" s="13">
        <f>+SUM(G102:G104)</f>
        <v>-568.58933964509026</v>
      </c>
      <c r="H101" s="13">
        <v>-56.889425040363051</v>
      </c>
      <c r="I101" s="7">
        <v>290.8</v>
      </c>
      <c r="J101" s="7">
        <v>-472.5</v>
      </c>
      <c r="K101" s="7">
        <v>-459.3</v>
      </c>
      <c r="L101" s="7">
        <v>-292.89999999999998</v>
      </c>
      <c r="M101" s="8"/>
      <c r="N101" s="1"/>
      <c r="O101" s="1"/>
    </row>
    <row r="102" spans="1:15">
      <c r="A102" s="1"/>
      <c r="B102" s="23" t="s">
        <v>84</v>
      </c>
      <c r="C102" s="17">
        <v>-282.18833538676517</v>
      </c>
      <c r="D102" s="17">
        <v>108.62470542095366</v>
      </c>
      <c r="E102" s="17">
        <v>77.616071034964392</v>
      </c>
      <c r="F102" s="17">
        <v>353.59058011342222</v>
      </c>
      <c r="G102" s="17">
        <v>-592.15584964509026</v>
      </c>
      <c r="H102" s="17">
        <v>-80.998325040363056</v>
      </c>
      <c r="I102" s="7">
        <v>282.7</v>
      </c>
      <c r="J102" s="7">
        <v>-484.7</v>
      </c>
      <c r="K102" s="7">
        <v>-458.7</v>
      </c>
      <c r="L102" s="7">
        <v>-303</v>
      </c>
      <c r="M102" s="8"/>
      <c r="N102" s="1"/>
      <c r="O102" s="1"/>
    </row>
    <row r="103" spans="1:15">
      <c r="A103" s="1"/>
      <c r="B103" s="23" t="s">
        <v>85</v>
      </c>
      <c r="C103" s="17">
        <v>-113.90490000000001</v>
      </c>
      <c r="D103" s="17">
        <v>0</v>
      </c>
      <c r="E103" s="17">
        <v>0</v>
      </c>
      <c r="F103" s="17">
        <v>0</v>
      </c>
      <c r="G103" s="17">
        <v>0</v>
      </c>
      <c r="H103" s="17">
        <v>0</v>
      </c>
      <c r="I103" s="7">
        <v>0</v>
      </c>
      <c r="J103" s="7">
        <v>0</v>
      </c>
      <c r="K103" s="7">
        <v>0</v>
      </c>
      <c r="L103" s="7">
        <v>0</v>
      </c>
      <c r="M103" s="8"/>
      <c r="N103" s="1"/>
      <c r="O103" s="1"/>
    </row>
    <row r="104" spans="1:15">
      <c r="A104" s="1"/>
      <c r="B104" s="23" t="s">
        <v>86</v>
      </c>
      <c r="C104" s="17">
        <v>112.7351</v>
      </c>
      <c r="D104" s="17">
        <v>77.612799999999993</v>
      </c>
      <c r="E104" s="17">
        <v>79.165300000000016</v>
      </c>
      <c r="F104" s="17">
        <v>70.656600000000012</v>
      </c>
      <c r="G104" s="17">
        <v>23.566510000000005</v>
      </c>
      <c r="H104" s="17">
        <v>24.108900000000009</v>
      </c>
      <c r="I104" s="7">
        <v>8.1</v>
      </c>
      <c r="J104" s="7">
        <v>12.2</v>
      </c>
      <c r="K104" s="7">
        <v>-0.6</v>
      </c>
      <c r="L104" s="7">
        <v>10</v>
      </c>
      <c r="M104" s="8"/>
      <c r="N104" s="1"/>
      <c r="O104" s="1"/>
    </row>
    <row r="105" spans="1:15">
      <c r="A105" s="1"/>
      <c r="B105" s="24" t="s">
        <v>87</v>
      </c>
      <c r="C105" s="25"/>
      <c r="D105" s="25"/>
      <c r="E105" s="25"/>
      <c r="F105" s="26"/>
      <c r="G105" s="26"/>
      <c r="H105" s="27"/>
      <c r="I105" s="28"/>
      <c r="J105" s="29"/>
      <c r="K105" s="29"/>
      <c r="L105" s="29"/>
      <c r="M105" s="29"/>
      <c r="N105" s="1"/>
      <c r="O105" s="1"/>
    </row>
    <row r="106" spans="1:15">
      <c r="A106" s="1"/>
      <c r="B106" s="30" t="s">
        <v>88</v>
      </c>
      <c r="C106" s="30"/>
      <c r="D106" s="30"/>
      <c r="E106" s="30"/>
      <c r="F106" s="30"/>
      <c r="G106" s="30"/>
      <c r="H106" s="30"/>
      <c r="I106" s="30"/>
      <c r="J106" s="1"/>
      <c r="K106" s="1"/>
      <c r="L106" s="1"/>
      <c r="M106" s="1"/>
      <c r="N106" s="1"/>
      <c r="O106" s="1"/>
    </row>
    <row r="107" spans="1:1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jsalgado</dc:creator>
  <cp:lastModifiedBy>jsalgado</cp:lastModifiedBy>
  <dcterms:created xsi:type="dcterms:W3CDTF">2016-10-03T19:54:47Z</dcterms:created>
  <dcterms:modified xsi:type="dcterms:W3CDTF">2016-10-03T19:57:14Z</dcterms:modified>
</cp:coreProperties>
</file>